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 defaultThemeVersion="124226"/>
  <xr:revisionPtr revIDLastSave="0" documentId="13_ncr:1_{527038D4-5593-435C-B0FD-4272773960ED}" xr6:coauthVersionLast="36" xr6:coauthVersionMax="36" xr10:uidLastSave="{00000000-0000-0000-0000-000000000000}"/>
  <workbookProtection workbookAlgorithmName="SHA-512" workbookHashValue="C+6x3K72l+J49QVaO8OBIPi8kS4zD6RyCQGOwq25jgVlnx714J6aBi5dZgx2x54q32A+AKWVnlpsSCmlCbA+fA==" workbookSaltValue="ffxOze5SQMUqVGHZb25g0g==" workbookSpinCount="100000" lockStructure="1"/>
  <bookViews>
    <workbookView xWindow="240" yWindow="105" windowWidth="14805" windowHeight="8010" xr2:uid="{00000000-000D-0000-FFFF-FFFF00000000}"/>
  </bookViews>
  <sheets>
    <sheet name="I. Plan inwestycyjny" sheetId="2" r:id="rId1"/>
    <sheet name="II. Sytuacja ekon-finans" sheetId="1" r:id="rId2"/>
  </sheets>
  <calcPr calcId="191029"/>
</workbook>
</file>

<file path=xl/calcChain.xml><?xml version="1.0" encoding="utf-8"?>
<calcChain xmlns="http://schemas.openxmlformats.org/spreadsheetml/2006/main">
  <c r="F18" i="1" l="1"/>
  <c r="E18" i="1"/>
  <c r="D18" i="1"/>
  <c r="C18" i="1"/>
  <c r="F17" i="1"/>
  <c r="E17" i="1"/>
  <c r="D17" i="1"/>
  <c r="C17" i="1"/>
  <c r="F16" i="1"/>
  <c r="E16" i="1"/>
  <c r="D16" i="1"/>
  <c r="C16" i="1"/>
  <c r="M56" i="2"/>
  <c r="N56" i="2"/>
  <c r="O56" i="2"/>
  <c r="L56" i="2"/>
  <c r="M45" i="2"/>
  <c r="N45" i="2"/>
  <c r="O45" i="2"/>
  <c r="L45" i="2"/>
  <c r="M34" i="2"/>
  <c r="N34" i="2"/>
  <c r="O34" i="2"/>
  <c r="L34" i="2"/>
  <c r="M23" i="2"/>
  <c r="N23" i="2"/>
  <c r="O23" i="2"/>
  <c r="F15" i="1" s="1"/>
  <c r="L23" i="2"/>
  <c r="C15" i="1" s="1"/>
  <c r="E15" i="1"/>
  <c r="D15" i="1"/>
  <c r="F14" i="1"/>
  <c r="E14" i="1"/>
  <c r="D14" i="1"/>
  <c r="C14" i="1"/>
  <c r="G68" i="1" l="1"/>
  <c r="H68" i="1"/>
  <c r="M12" i="2" l="1"/>
  <c r="N12" i="2"/>
  <c r="O12" i="2"/>
  <c r="L12" i="2"/>
  <c r="J58" i="2" l="1"/>
  <c r="F58" i="2"/>
  <c r="F57" i="2"/>
  <c r="J57" i="2" s="1"/>
  <c r="K56" i="2"/>
  <c r="G56" i="2"/>
  <c r="F55" i="2"/>
  <c r="J55" i="2" s="1"/>
  <c r="F54" i="2"/>
  <c r="F53" i="2"/>
  <c r="J53" i="2" s="1"/>
  <c r="F52" i="2"/>
  <c r="J52" i="2" s="1"/>
  <c r="F51" i="2"/>
  <c r="J51" i="2" s="1"/>
  <c r="H51" i="2" s="1"/>
  <c r="F50" i="2"/>
  <c r="F49" i="2"/>
  <c r="J49" i="2" s="1"/>
  <c r="F48" i="2"/>
  <c r="J48" i="2" s="1"/>
  <c r="F47" i="2"/>
  <c r="J47" i="2" s="1"/>
  <c r="F46" i="2"/>
  <c r="K45" i="2"/>
  <c r="G45" i="2"/>
  <c r="F44" i="2"/>
  <c r="F43" i="2"/>
  <c r="J43" i="2" s="1"/>
  <c r="F42" i="2"/>
  <c r="F41" i="2"/>
  <c r="J41" i="2" s="1"/>
  <c r="F40" i="2"/>
  <c r="F39" i="2"/>
  <c r="J39" i="2" s="1"/>
  <c r="F38" i="2"/>
  <c r="J38" i="2" s="1"/>
  <c r="F37" i="2"/>
  <c r="F36" i="2"/>
  <c r="F35" i="2"/>
  <c r="J35" i="2" s="1"/>
  <c r="K34" i="2"/>
  <c r="G34" i="2"/>
  <c r="F33" i="2"/>
  <c r="J33" i="2" s="1"/>
  <c r="F32" i="2"/>
  <c r="J32" i="2" s="1"/>
  <c r="F31" i="2"/>
  <c r="F30" i="2"/>
  <c r="F29" i="2"/>
  <c r="J29" i="2" s="1"/>
  <c r="F28" i="2"/>
  <c r="F27" i="2"/>
  <c r="J27" i="2" s="1"/>
  <c r="F26" i="2"/>
  <c r="F25" i="2"/>
  <c r="J25" i="2" s="1"/>
  <c r="F24" i="2"/>
  <c r="J24" i="2" s="1"/>
  <c r="H24" i="2" s="1"/>
  <c r="K23" i="2"/>
  <c r="G23" i="2"/>
  <c r="F22" i="2"/>
  <c r="J22" i="2" s="1"/>
  <c r="F21" i="2"/>
  <c r="J21" i="2" s="1"/>
  <c r="H21" i="2" s="1"/>
  <c r="F20" i="2"/>
  <c r="F19" i="2"/>
  <c r="J19" i="2" s="1"/>
  <c r="F18" i="2"/>
  <c r="J18" i="2" s="1"/>
  <c r="F17" i="2"/>
  <c r="J17" i="2" s="1"/>
  <c r="F16" i="2"/>
  <c r="F15" i="2"/>
  <c r="J15" i="2" s="1"/>
  <c r="F14" i="2"/>
  <c r="J14" i="2" s="1"/>
  <c r="F13" i="2"/>
  <c r="J13" i="2" s="1"/>
  <c r="H13" i="2" s="1"/>
  <c r="K13" i="2" s="1"/>
  <c r="K12" i="2" s="1"/>
  <c r="G12" i="2"/>
  <c r="H37" i="2" l="1"/>
  <c r="J37" i="2"/>
  <c r="H47" i="2"/>
  <c r="F56" i="2"/>
  <c r="H57" i="2"/>
  <c r="H17" i="2"/>
  <c r="G60" i="2"/>
  <c r="H18" i="2"/>
  <c r="H27" i="2"/>
  <c r="J31" i="2"/>
  <c r="H31" i="2" s="1"/>
  <c r="H41" i="2"/>
  <c r="F45" i="2"/>
  <c r="H48" i="2"/>
  <c r="H55" i="2"/>
  <c r="H58" i="2"/>
  <c r="H22" i="2"/>
  <c r="J28" i="2"/>
  <c r="H28" i="2" s="1"/>
  <c r="H38" i="2"/>
  <c r="J42" i="2"/>
  <c r="H42" i="2" s="1"/>
  <c r="H52" i="2"/>
  <c r="H14" i="2"/>
  <c r="H32" i="2"/>
  <c r="J56" i="2"/>
  <c r="L7" i="2"/>
  <c r="F34" i="2"/>
  <c r="H15" i="2"/>
  <c r="J16" i="2"/>
  <c r="H16" i="2" s="1"/>
  <c r="H19" i="2"/>
  <c r="J20" i="2"/>
  <c r="H20" i="2" s="1"/>
  <c r="H25" i="2"/>
  <c r="J26" i="2"/>
  <c r="H29" i="2"/>
  <c r="J30" i="2"/>
  <c r="H30" i="2" s="1"/>
  <c r="H33" i="2"/>
  <c r="H35" i="2"/>
  <c r="J36" i="2"/>
  <c r="H36" i="2" s="1"/>
  <c r="H39" i="2"/>
  <c r="J40" i="2"/>
  <c r="H40" i="2" s="1"/>
  <c r="H43" i="2"/>
  <c r="J44" i="2"/>
  <c r="H44" i="2" s="1"/>
  <c r="J46" i="2"/>
  <c r="H49" i="2"/>
  <c r="J50" i="2"/>
  <c r="H50" i="2" s="1"/>
  <c r="H53" i="2"/>
  <c r="J54" i="2"/>
  <c r="H54" i="2" s="1"/>
  <c r="F23" i="2"/>
  <c r="F12" i="2"/>
  <c r="H56" i="2" l="1"/>
  <c r="J45" i="2"/>
  <c r="J12" i="2"/>
  <c r="J23" i="2"/>
  <c r="H12" i="2"/>
  <c r="F59" i="2"/>
  <c r="H46" i="2"/>
  <c r="H45" i="2" s="1"/>
  <c r="H34" i="2"/>
  <c r="H26" i="2"/>
  <c r="H23" i="2" s="1"/>
  <c r="J34" i="2"/>
  <c r="N7" i="2" l="1"/>
  <c r="L8" i="2" s="1"/>
  <c r="J62" i="2"/>
  <c r="H61" i="2"/>
  <c r="K8" i="2"/>
  <c r="J7" i="2"/>
  <c r="N68" i="1" l="1"/>
  <c r="M68" i="1"/>
  <c r="L68" i="1"/>
  <c r="K68" i="1"/>
  <c r="J68" i="1"/>
  <c r="I68" i="1"/>
  <c r="F68" i="1"/>
  <c r="E68" i="1"/>
  <c r="D68" i="1"/>
  <c r="C68" i="1"/>
  <c r="C116" i="1"/>
  <c r="L103" i="1" l="1"/>
  <c r="M103" i="1"/>
  <c r="N103" i="1"/>
  <c r="L102" i="1"/>
  <c r="M102" i="1"/>
  <c r="N102" i="1"/>
  <c r="L101" i="1"/>
  <c r="M101" i="1"/>
  <c r="N101" i="1"/>
  <c r="L100" i="1"/>
  <c r="M100" i="1"/>
  <c r="N100" i="1"/>
  <c r="L99" i="1"/>
  <c r="M99" i="1"/>
  <c r="N99" i="1"/>
  <c r="L98" i="1"/>
  <c r="M98" i="1"/>
  <c r="N98" i="1"/>
  <c r="L97" i="1"/>
  <c r="M97" i="1"/>
  <c r="N97" i="1"/>
  <c r="L96" i="1"/>
  <c r="M96" i="1"/>
  <c r="N96" i="1"/>
  <c r="L95" i="1"/>
  <c r="M95" i="1"/>
  <c r="N95" i="1"/>
  <c r="L94" i="1"/>
  <c r="M94" i="1"/>
  <c r="N94" i="1"/>
  <c r="L93" i="1"/>
  <c r="M93" i="1"/>
  <c r="N93" i="1"/>
  <c r="K93" i="1"/>
  <c r="K94" i="1"/>
  <c r="K95" i="1"/>
  <c r="K96" i="1"/>
  <c r="K97" i="1"/>
  <c r="K98" i="1"/>
  <c r="K99" i="1"/>
  <c r="K100" i="1"/>
  <c r="K101" i="1"/>
  <c r="K102" i="1"/>
  <c r="K103" i="1"/>
  <c r="L92" i="1"/>
  <c r="M92" i="1"/>
  <c r="N92" i="1"/>
  <c r="K92" i="1"/>
  <c r="D103" i="1"/>
  <c r="E103" i="1"/>
  <c r="F103" i="1"/>
  <c r="G103" i="1"/>
  <c r="H103" i="1"/>
  <c r="I103" i="1"/>
  <c r="J103" i="1"/>
  <c r="D102" i="1"/>
  <c r="E102" i="1"/>
  <c r="F102" i="1"/>
  <c r="G102" i="1"/>
  <c r="H102" i="1"/>
  <c r="I102" i="1"/>
  <c r="J102" i="1"/>
  <c r="D101" i="1"/>
  <c r="E101" i="1"/>
  <c r="F101" i="1"/>
  <c r="G101" i="1"/>
  <c r="H101" i="1"/>
  <c r="I101" i="1"/>
  <c r="J101" i="1"/>
  <c r="D100" i="1"/>
  <c r="E100" i="1"/>
  <c r="F100" i="1"/>
  <c r="G100" i="1"/>
  <c r="H100" i="1"/>
  <c r="I100" i="1"/>
  <c r="J100" i="1"/>
  <c r="D99" i="1"/>
  <c r="E99" i="1"/>
  <c r="F99" i="1"/>
  <c r="G99" i="1"/>
  <c r="H99" i="1"/>
  <c r="I99" i="1"/>
  <c r="J99" i="1"/>
  <c r="D98" i="1"/>
  <c r="E98" i="1"/>
  <c r="F98" i="1"/>
  <c r="G98" i="1"/>
  <c r="H98" i="1"/>
  <c r="I98" i="1"/>
  <c r="J98" i="1"/>
  <c r="D97" i="1"/>
  <c r="E97" i="1"/>
  <c r="F97" i="1"/>
  <c r="G97" i="1"/>
  <c r="H97" i="1"/>
  <c r="I97" i="1"/>
  <c r="J97" i="1"/>
  <c r="D96" i="1"/>
  <c r="E96" i="1"/>
  <c r="F96" i="1"/>
  <c r="G96" i="1"/>
  <c r="H96" i="1"/>
  <c r="I96" i="1"/>
  <c r="J96" i="1"/>
  <c r="D95" i="1"/>
  <c r="E95" i="1"/>
  <c r="F95" i="1"/>
  <c r="G95" i="1"/>
  <c r="H95" i="1"/>
  <c r="I95" i="1"/>
  <c r="J95" i="1"/>
  <c r="D94" i="1"/>
  <c r="E94" i="1"/>
  <c r="F94" i="1"/>
  <c r="G94" i="1"/>
  <c r="H94" i="1"/>
  <c r="I94" i="1"/>
  <c r="J94" i="1"/>
  <c r="D93" i="1"/>
  <c r="E93" i="1"/>
  <c r="F93" i="1"/>
  <c r="G93" i="1"/>
  <c r="H93" i="1"/>
  <c r="I93" i="1"/>
  <c r="J93" i="1"/>
  <c r="C103" i="1"/>
  <c r="C102" i="1"/>
  <c r="C101" i="1"/>
  <c r="C100" i="1"/>
  <c r="C99" i="1"/>
  <c r="C98" i="1"/>
  <c r="C97" i="1"/>
  <c r="C96" i="1"/>
  <c r="C95" i="1"/>
  <c r="C94" i="1"/>
  <c r="C93" i="1"/>
  <c r="J92" i="1"/>
  <c r="I92" i="1"/>
  <c r="H92" i="1"/>
  <c r="D92" i="1"/>
  <c r="E92" i="1"/>
  <c r="F92" i="1"/>
  <c r="G92" i="1"/>
  <c r="C92" i="1"/>
  <c r="C104" i="1" s="1"/>
  <c r="E115" i="1"/>
  <c r="H116" i="1" l="1"/>
  <c r="G116" i="1"/>
  <c r="F116" i="1"/>
  <c r="E116" i="1"/>
  <c r="D116" i="1"/>
  <c r="N5" i="1"/>
  <c r="O5" i="1" s="1"/>
  <c r="O111" i="1"/>
  <c r="C113" i="1"/>
  <c r="C112" i="1"/>
  <c r="O12" i="1"/>
  <c r="M10" i="1"/>
  <c r="O10" i="1" s="1"/>
  <c r="D115" i="1" l="1"/>
  <c r="F115" i="1"/>
  <c r="G115" i="1"/>
  <c r="H115" i="1"/>
  <c r="I115" i="1"/>
  <c r="J115" i="1"/>
  <c r="K115" i="1"/>
  <c r="L115" i="1"/>
  <c r="M115" i="1"/>
  <c r="N115" i="1"/>
  <c r="C115" i="1"/>
  <c r="H112" i="1"/>
  <c r="F112" i="1"/>
  <c r="E112" i="1"/>
  <c r="G112" i="1"/>
  <c r="I112" i="1"/>
  <c r="J112" i="1"/>
  <c r="K112" i="1"/>
  <c r="L112" i="1"/>
  <c r="M112" i="1"/>
  <c r="N112" i="1"/>
  <c r="D112" i="1"/>
  <c r="E113" i="1"/>
  <c r="F113" i="1"/>
  <c r="D113" i="1"/>
  <c r="C117" i="1"/>
  <c r="H113" i="1" l="1"/>
  <c r="H117" i="1" s="1"/>
  <c r="G113" i="1"/>
  <c r="G114" i="1" s="1"/>
  <c r="E114" i="1"/>
  <c r="C114" i="1"/>
  <c r="N117" i="1"/>
  <c r="M117" i="1"/>
  <c r="L117" i="1"/>
  <c r="K117" i="1"/>
  <c r="J117" i="1"/>
  <c r="I117" i="1"/>
  <c r="D117" i="1"/>
  <c r="O110" i="1"/>
  <c r="B103" i="1"/>
  <c r="B102" i="1"/>
  <c r="B101" i="1"/>
  <c r="B100" i="1"/>
  <c r="B99" i="1"/>
  <c r="B98" i="1"/>
  <c r="B97" i="1"/>
  <c r="B96" i="1"/>
  <c r="B95" i="1"/>
  <c r="B94" i="1"/>
  <c r="B93" i="1"/>
  <c r="B92" i="1"/>
  <c r="N114" i="1"/>
  <c r="M114" i="1"/>
  <c r="L114" i="1"/>
  <c r="K114" i="1"/>
  <c r="J114" i="1"/>
  <c r="I114" i="1"/>
  <c r="D114" i="1"/>
  <c r="O92" i="1" l="1"/>
  <c r="H114" i="1"/>
  <c r="G117" i="1"/>
  <c r="O116" i="1"/>
  <c r="N104" i="1"/>
  <c r="N109" i="1" s="1"/>
  <c r="N118" i="1" s="1"/>
  <c r="C109" i="1"/>
  <c r="O99" i="1"/>
  <c r="O97" i="1"/>
  <c r="O100" i="1"/>
  <c r="G104" i="1"/>
  <c r="G109" i="1" s="1"/>
  <c r="G118" i="1" s="1"/>
  <c r="L104" i="1"/>
  <c r="L109" i="1" s="1"/>
  <c r="L118" i="1" s="1"/>
  <c r="O98" i="1"/>
  <c r="O101" i="1"/>
  <c r="O95" i="1"/>
  <c r="O102" i="1"/>
  <c r="E104" i="1"/>
  <c r="E109" i="1" s="1"/>
  <c r="E118" i="1" s="1"/>
  <c r="I104" i="1"/>
  <c r="I109" i="1" s="1"/>
  <c r="M104" i="1"/>
  <c r="M109" i="1" s="1"/>
  <c r="M118" i="1" s="1"/>
  <c r="O94" i="1"/>
  <c r="O96" i="1"/>
  <c r="O103" i="1"/>
  <c r="E117" i="1"/>
  <c r="D104" i="1"/>
  <c r="D109" i="1" s="1"/>
  <c r="D118" i="1" s="1"/>
  <c r="H104" i="1"/>
  <c r="H109" i="1" s="1"/>
  <c r="F104" i="1"/>
  <c r="F109" i="1" s="1"/>
  <c r="J104" i="1"/>
  <c r="J109" i="1" s="1"/>
  <c r="J118" i="1" s="1"/>
  <c r="O93" i="1"/>
  <c r="O115" i="1"/>
  <c r="F117" i="1"/>
  <c r="F114" i="1"/>
  <c r="O114" i="1" s="1"/>
  <c r="K104" i="1"/>
  <c r="K109" i="1" s="1"/>
  <c r="O112" i="1"/>
  <c r="O113" i="1"/>
  <c r="C119" i="1" l="1"/>
  <c r="D119" i="1" s="1"/>
  <c r="E119" i="1" s="1"/>
  <c r="F119" i="1" s="1"/>
  <c r="G119" i="1" s="1"/>
  <c r="H119" i="1" s="1"/>
  <c r="I119" i="1" s="1"/>
  <c r="J119" i="1" s="1"/>
  <c r="K119" i="1" s="1"/>
  <c r="L119" i="1" s="1"/>
  <c r="M119" i="1" s="1"/>
  <c r="N119" i="1" s="1"/>
  <c r="H118" i="1"/>
  <c r="I118" i="1"/>
  <c r="O117" i="1"/>
  <c r="C118" i="1"/>
  <c r="O104" i="1"/>
  <c r="F118" i="1"/>
  <c r="K118" i="1"/>
  <c r="O109" i="1"/>
  <c r="O119" i="1" l="1"/>
  <c r="O118" i="1"/>
</calcChain>
</file>

<file path=xl/sharedStrings.xml><?xml version="1.0" encoding="utf-8"?>
<sst xmlns="http://schemas.openxmlformats.org/spreadsheetml/2006/main" count="291" uniqueCount="173">
  <si>
    <t>Pierwszy rok działalności</t>
  </si>
  <si>
    <t>Drugi rok działalności</t>
  </si>
  <si>
    <t>Kategoria kosztu/wydatku</t>
  </si>
  <si>
    <t>I m-c</t>
  </si>
  <si>
    <t>II m-c</t>
  </si>
  <si>
    <t>III m-c</t>
  </si>
  <si>
    <t>IV m-c</t>
  </si>
  <si>
    <t>V m-c</t>
  </si>
  <si>
    <t>VI m-c</t>
  </si>
  <si>
    <t>III kw.</t>
  </si>
  <si>
    <t>IV kw.</t>
  </si>
  <si>
    <t>I kw.</t>
  </si>
  <si>
    <t>II kw.</t>
  </si>
  <si>
    <t>w tym ze wsparcia pomostowego</t>
  </si>
  <si>
    <t>Suma</t>
  </si>
  <si>
    <t>Produkt/usługa</t>
  </si>
  <si>
    <t>Jednostka</t>
  </si>
  <si>
    <t>Cena sprzedaży</t>
  </si>
  <si>
    <t>Wielkość sprzedaży</t>
  </si>
  <si>
    <t>Uzasadnienie wielkości sprzedaży</t>
  </si>
  <si>
    <t>Roczny wskaźnik wzrostu obrotów</t>
  </si>
  <si>
    <t>Razem</t>
  </si>
  <si>
    <t>Kategoria</t>
  </si>
  <si>
    <t>W jakim terminie kontrahenci będą płacić za produktu/usługi? Czy PS będzie w stanie na bieżąco regulować swoje zobowiązania?</t>
  </si>
  <si>
    <t>w przypadku umów zawartych powyżej  ½ etatu</t>
  </si>
  <si>
    <t>w przypadku umów zawartych do wysokości ½ etatu włącznie (nie mniej niż ¼ etatu)</t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</si>
  <si>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>Zgodnie z ustawą o podatku dochodowym od osób prawnych nie uważa się za koszty uzyskania przychodów wydatków i kosztów bezpośrednio sfinansowanych z dochodów (przychodów), o których mowa w art. 17 ust. 1 pkt 14a, 23, 24, 42, 47, 48, 52, 53, 54a, 55, 56 i 59 ustawy.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</si>
  <si>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Dotyczy odpisów amortyzacyjnych od środków trwałych (art. 16 ust. 1 pkt 48 ustawy o podatku dochodowym od osób prawnych).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</si>
  <si>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Dotacje stanowią przychód zwolniony z podatku (art. 17 ust. 1 pkt 47, 52, 53 ustawy o podatku dochodowym od osób prawnych).</t>
    </r>
  </si>
  <si>
    <t>W jaki sposób przedsiębiorstwo utrzyma płynność finansową w przypadku odroczonych terminów płatności?</t>
  </si>
  <si>
    <t>Środki z dotacji inwestycyjnej</t>
  </si>
  <si>
    <r>
      <t>Prognoza kosztów/wydatków</t>
    </r>
    <r>
      <rPr>
        <b/>
        <vertAlign val="superscript"/>
        <sz val="10"/>
        <color rgb="FF000000"/>
        <rFont val="Arial Narrow"/>
        <family val="2"/>
        <charset val="238"/>
      </rPr>
      <t>1</t>
    </r>
    <r>
      <rPr>
        <b/>
        <sz val="10"/>
        <color rgb="FF000000"/>
        <rFont val="Arial Narrow"/>
        <family val="2"/>
        <charset val="238"/>
      </rPr>
      <t xml:space="preserve"> </t>
    </r>
  </si>
  <si>
    <t>Prognoza cen oraz wielkości sprzedaży produktów/usług</t>
  </si>
  <si>
    <t>Prognoza przychodów ze sprzedaży</t>
  </si>
  <si>
    <t>Prognoza zysku/straty i nadwyżek finansowych</t>
  </si>
  <si>
    <t>Aktywa trwałe</t>
  </si>
  <si>
    <t>Wyposażenie</t>
  </si>
  <si>
    <t>Prace remontowe i budowlane</t>
  </si>
  <si>
    <t>Środki obrotowe</t>
  </si>
  <si>
    <t>Wynagrodzenia pracowników netto</t>
  </si>
  <si>
    <t>Ubezpieczenia społeczne i inne świadczenia</t>
  </si>
  <si>
    <t>Usługi księgowe</t>
  </si>
  <si>
    <t xml:space="preserve"> Czynsz lub wynajem</t>
  </si>
  <si>
    <t>Koszt mediów: energ.,gaz, woda, co.</t>
  </si>
  <si>
    <t>Koszt wywozu śmieci i niecz. stałych</t>
  </si>
  <si>
    <t>Środki czystości</t>
  </si>
  <si>
    <t>Podatek od nieruchomości</t>
  </si>
  <si>
    <t>Opłaty telekomunikacyjne i teleinformatyczne</t>
  </si>
  <si>
    <t>Abonament RTV</t>
  </si>
  <si>
    <t>Usługi pocztowe</t>
  </si>
  <si>
    <t>Marketing i promocja</t>
  </si>
  <si>
    <t>Ochrona mienia</t>
  </si>
  <si>
    <t>Ubezpieczenia</t>
  </si>
  <si>
    <t>Materiały biurowe</t>
  </si>
  <si>
    <t>Badania lekarskie</t>
  </si>
  <si>
    <t>Szkolenia BHP</t>
  </si>
  <si>
    <t>Odzież ochronna i obuwie</t>
  </si>
  <si>
    <t>Koszty napraw i eksploatacji</t>
  </si>
  <si>
    <t>Eksploatacja maszyn i śr.transportu</t>
  </si>
  <si>
    <t>Zakup paliwa</t>
  </si>
  <si>
    <t>Pozwolenia i koncesje</t>
  </si>
  <si>
    <t>Pozostałe koszty - jakie?</t>
  </si>
  <si>
    <t>Odsetki od kredytów i pożyczek</t>
  </si>
  <si>
    <r>
      <t>Amortyzacja</t>
    </r>
    <r>
      <rPr>
        <vertAlign val="superscript"/>
        <sz val="10"/>
        <color theme="1"/>
        <rFont val="Arial Narrow"/>
        <family val="2"/>
        <charset val="238"/>
      </rPr>
      <t>2</t>
    </r>
  </si>
  <si>
    <t>lp.</t>
  </si>
  <si>
    <t>Przychód z działalności gospodarczej</t>
  </si>
  <si>
    <t>Wkład własny</t>
  </si>
  <si>
    <t>Dofinansowanie z PFRON</t>
  </si>
  <si>
    <r>
      <t>Wydatki z dotacji inwestycyjnej</t>
    </r>
    <r>
      <rPr>
        <vertAlign val="superscript"/>
        <sz val="10"/>
        <rFont val="Arial Narrow"/>
        <family val="2"/>
        <charset val="238"/>
      </rPr>
      <t>1</t>
    </r>
  </si>
  <si>
    <r>
      <t>Wydatki ze wsparcia pomostowego</t>
    </r>
    <r>
      <rPr>
        <vertAlign val="superscript"/>
        <sz val="10"/>
        <rFont val="Arial Narrow"/>
        <family val="2"/>
        <charset val="238"/>
      </rPr>
      <t>1</t>
    </r>
  </si>
  <si>
    <t>Koszty operacyjne</t>
  </si>
  <si>
    <r>
      <t>Środki z dotacji inwestycyjnej</t>
    </r>
    <r>
      <rPr>
        <vertAlign val="superscript"/>
        <sz val="10"/>
        <rFont val="Arial Narrow"/>
        <family val="2"/>
        <charset val="238"/>
      </rPr>
      <t>3</t>
    </r>
  </si>
  <si>
    <r>
      <t>Środki ze wsparcia pomostowego</t>
    </r>
    <r>
      <rPr>
        <vertAlign val="superscript"/>
        <sz val="10"/>
        <rFont val="Arial Narrow"/>
        <family val="2"/>
        <charset val="238"/>
      </rPr>
      <t>3</t>
    </r>
  </si>
  <si>
    <r>
      <t>Wydatki nie będące kosztem</t>
    </r>
    <r>
      <rPr>
        <vertAlign val="superscript"/>
        <sz val="10"/>
        <rFont val="Arial Narrow"/>
        <family val="2"/>
        <charset val="238"/>
      </rPr>
      <t>1</t>
    </r>
  </si>
  <si>
    <t>Prognozowany wynik finansowy</t>
  </si>
  <si>
    <t>Prognozowana nadwyżka finansowa  narastająco (stan środków)</t>
  </si>
  <si>
    <t xml:space="preserve">Opłaty związane z rejestracją/zmianą wpisu w KRS Przedsiębiorstwa Społecznego </t>
  </si>
  <si>
    <t xml:space="preserve">W jakim sposób kontrahenci będą płacić za produktu/usługi? </t>
  </si>
  <si>
    <t xml:space="preserve">Data oraz czytelne podpisy osób uprawnionych do reprezentacji: </t>
  </si>
  <si>
    <t>Nazwa grupy inicjatywnej:</t>
  </si>
  <si>
    <t>Dotacja</t>
  </si>
  <si>
    <t>Lp.</t>
  </si>
  <si>
    <r>
      <t xml:space="preserve">Rodzaj wydatku </t>
    </r>
    <r>
      <rPr>
        <b/>
        <vertAlign val="superscript"/>
        <sz val="11"/>
        <rFont val="Arial Narrow"/>
        <family val="2"/>
        <charset val="238"/>
      </rPr>
      <t>1</t>
    </r>
  </si>
  <si>
    <r>
      <t>Opis/specyfikacja                     (należy wypisać parametry techniczne i wskazać, czy sprzęt jest używany czy nowy)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</si>
  <si>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t>Liczba sztuk</t>
  </si>
  <si>
    <t xml:space="preserve">Koszt jednostkowy netto </t>
  </si>
  <si>
    <t xml:space="preserve">Koszt całkowity netto </t>
  </si>
  <si>
    <t xml:space="preserve">Kwota dotacji </t>
  </si>
  <si>
    <t>Kwota brutto</t>
  </si>
  <si>
    <t>Należy wybrać z listy rozwijanej VAT23% VAT8% VAT5% bezVAT</t>
  </si>
  <si>
    <t>Wkład własny finansowy  VAT</t>
  </si>
  <si>
    <t>Wkład własny finansowy  inny</t>
  </si>
  <si>
    <t xml:space="preserve">Aktywa trwałe </t>
  </si>
  <si>
    <t>1.1</t>
  </si>
  <si>
    <t>VAT 23%</t>
  </si>
  <si>
    <t>1.2</t>
  </si>
  <si>
    <t>VAT 5%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</si>
  <si>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</si>
  <si>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</si>
  <si>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</si>
  <si>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</si>
  <si>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</si>
  <si>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</si>
  <si>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</si>
  <si>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</si>
  <si>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</si>
  <si>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 xml:space="preserve">Wyposażenie 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</si>
  <si>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</si>
  <si>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</si>
  <si>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</si>
  <si>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</si>
  <si>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</si>
  <si>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</si>
  <si>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</si>
  <si>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</si>
  <si>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</si>
  <si>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</si>
  <si>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</si>
  <si>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</si>
  <si>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</si>
  <si>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</si>
  <si>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</si>
  <si>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</si>
  <si>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</si>
  <si>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</si>
  <si>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</si>
  <si>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</si>
  <si>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</si>
  <si>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</si>
  <si>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 xml:space="preserve">Środki obrotowe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</si>
  <si>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</si>
  <si>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</si>
  <si>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</si>
  <si>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</si>
  <si>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</si>
  <si>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</si>
  <si>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</si>
  <si>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</si>
  <si>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</si>
  <si>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</si>
  <si>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</si>
  <si>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 xml:space="preserve">Wartości niematerialne i prawne </t>
  </si>
  <si>
    <t>Razem wydatki netto</t>
  </si>
  <si>
    <t>Razem wydatki dotacja</t>
  </si>
  <si>
    <t>Razem wydatki brutto</t>
  </si>
  <si>
    <t>Razem wydatki wkład własny</t>
  </si>
  <si>
    <r>
      <rPr>
        <vertAlign val="superscript"/>
        <sz val="10"/>
        <color theme="1"/>
        <rFont val="Arial Narrow"/>
        <family val="2"/>
        <charset val="238"/>
      </rPr>
      <t>1</t>
    </r>
    <r>
      <rPr>
        <sz val="10"/>
        <color theme="1"/>
        <rFont val="Arial Narrow"/>
        <family val="2"/>
        <charset val="238"/>
      </rPr>
      <t xml:space="preserve"> Przy wypełnianiu tabeli należy mieć na uwadze limity wskazane w § 6  ust. 10 lit. d) Regulaminu Funduszu Przedsiębiorczości Społecznej</t>
    </r>
  </si>
  <si>
    <t>I. PLAN INWESTYCYJNY</t>
  </si>
  <si>
    <t>II. SYTUACJA EKONOMICZNO - FINANSOWA</t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</si>
  <si>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„Opis/specyfikacja” powinna zawierać parametry techniczne sprzętu, urządzeń, oprogramowania i wyposażenia planowanych do zakupienia z dotacji, umożliwiające ocenę ich zasadności i przydatności do prowadzenia działalności gospodarczej, a także weryfikację cen pod kątem ich zgodności ze stawkami rynkowymi. W szczególności w przypadku planowanego zakupu środków transportu należy określić m.in. rodzaj pojazdu (osobowy/ciężarowy), rocznik, rodzaj paliwa, liczbę miejsc (siedzeń), ewentualnie inne charakterystyczne cechy (chłodnia, udźwig itp.).</t>
    </r>
  </si>
  <si>
    <t>II.1</t>
  </si>
  <si>
    <t>II.2</t>
  </si>
  <si>
    <t>II.3</t>
  </si>
  <si>
    <t>II.4</t>
  </si>
  <si>
    <t>II.5</t>
  </si>
  <si>
    <t>II.6</t>
  </si>
  <si>
    <t>II.7</t>
  </si>
  <si>
    <t>II.8</t>
  </si>
  <si>
    <t>Liczba osób przewidzianych do zatrudnienia w PS, spełniających kryteria Regulaminu Funduszu Przedsiębiorczości Społecznej w ramach Projektu Ośrodek Wsparcia Ekonomii Społecznej w Ełku, w tym:</t>
  </si>
  <si>
    <t>5.1</t>
  </si>
  <si>
    <t>I.1. Harmonogram rzeczowo-finansowy</t>
  </si>
  <si>
    <t>I.3. Uzasadnienie zakupu wyposażenia</t>
  </si>
  <si>
    <t xml:space="preserve">I.5. Uzasadnienie zakupu środków obrotowych </t>
  </si>
  <si>
    <t>I.6. Uzasadnienie zakupu wartości niematerialnych i prawnych</t>
  </si>
  <si>
    <r>
      <t xml:space="preserve">I.2. Uzasadnienie zakupu aktywów trwałych
</t>
    </r>
    <r>
      <rPr>
        <i/>
        <sz val="10"/>
        <color theme="1"/>
        <rFont val="Arial Narrow"/>
        <family val="2"/>
        <charset val="238"/>
      </rPr>
      <t>(w szczególności należy uzasadnić zakup pojazdów)</t>
    </r>
  </si>
  <si>
    <r>
      <t>I.4. Opis lokalu, w którym planowane są wydatki na prace remontowe i budowlane oraz uzasadnienie konieczności przeprowadzenia tych prac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(lokalizacja, prawo do lokalu, uregulowania w okresie korzystania z lokalu, umowy przedwstępne, konieczność uzyskania pozwolenia na budowę lub zgłoszenia prac budowlanych, kosztorys budowlany, komu planuje się powierzenie wykonania tych prac</t>
    </r>
    <r>
      <rPr>
        <b/>
        <i/>
        <sz val="10"/>
        <color theme="1"/>
        <rFont val="Arial Narrow"/>
        <family val="2"/>
        <charset val="238"/>
      </rPr>
      <t>)</t>
    </r>
  </si>
  <si>
    <t>Biznesplan nowo powstającego przedsiębiorstwa społecznego - część finansowa</t>
  </si>
  <si>
    <t>I</t>
  </si>
  <si>
    <t>II</t>
  </si>
  <si>
    <t>III</t>
  </si>
  <si>
    <t>IV</t>
  </si>
  <si>
    <t>Załącznik nr 9a do Regulaminu Funduszu Przedsiębiorczości Społecznej</t>
  </si>
  <si>
    <r>
      <t xml:space="preserve">Okres wydatkowania środków </t>
    </r>
    <r>
      <rPr>
        <b/>
        <sz val="10"/>
        <rFont val="Arial Narrow"/>
        <family val="2"/>
        <charset val="238"/>
      </rPr>
      <t>dotacji</t>
    </r>
    <r>
      <rPr>
        <b/>
        <sz val="10"/>
        <color theme="1"/>
        <rFont val="Arial Narrow"/>
        <family val="2"/>
        <charset val="238"/>
      </rPr>
      <t xml:space="preserve">
(poniżej należy wpisać miesiąc i rok zakupu)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</si>
</sst>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mm\-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30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top" wrapText="1"/>
    </xf>
    <xf numFmtId="0" fontId="5" fillId="0" borderId="0" xfId="0" applyFont="1"/>
    <xf numFmtId="0" fontId="0" fillId="0" borderId="0" xfId="0" applyBorder="1" applyAlignment="1">
      <alignment horizontal="center" vertical="top" wrapText="1"/>
    </xf>
    <xf numFmtId="0" fontId="6" fillId="2" borderId="8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/>
    </xf>
    <xf numFmtId="0" fontId="9" fillId="0" borderId="0" xfId="0" applyFont="1"/>
    <xf numFmtId="2" fontId="5" fillId="0" borderId="8" xfId="0" applyNumberFormat="1" applyFont="1" applyBorder="1" applyProtection="1">
      <protection locked="0"/>
    </xf>
    <xf numFmtId="2" fontId="5" fillId="2" borderId="8" xfId="0" applyNumberFormat="1" applyFont="1" applyFill="1" applyBorder="1" applyProtection="1"/>
    <xf numFmtId="0" fontId="5" fillId="3" borderId="8" xfId="0" applyFont="1" applyFill="1" applyBorder="1" applyAlignment="1">
      <alignment wrapText="1"/>
    </xf>
    <xf numFmtId="0" fontId="10" fillId="3" borderId="8" xfId="0" applyFont="1" applyFill="1" applyBorder="1" applyAlignment="1">
      <alignment wrapText="1"/>
    </xf>
    <xf numFmtId="0" fontId="5" fillId="3" borderId="8" xfId="0" applyFont="1" applyFill="1" applyBorder="1"/>
    <xf numFmtId="0" fontId="5" fillId="3" borderId="8" xfId="0" applyFont="1" applyFill="1" applyBorder="1" applyProtection="1">
      <protection locked="0"/>
    </xf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/>
    <xf numFmtId="0" fontId="8" fillId="2" borderId="8" xfId="0" applyFont="1" applyFill="1" applyBorder="1"/>
    <xf numFmtId="2" fontId="5" fillId="2" borderId="8" xfId="0" applyNumberFormat="1" applyFont="1" applyFill="1" applyBorder="1"/>
    <xf numFmtId="0" fontId="5" fillId="4" borderId="5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9" fontId="5" fillId="0" borderId="0" xfId="0" applyNumberFormat="1" applyFont="1"/>
    <xf numFmtId="0" fontId="8" fillId="2" borderId="8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2" fontId="5" fillId="0" borderId="8" xfId="0" applyNumberFormat="1" applyFont="1" applyFill="1" applyBorder="1" applyProtection="1">
      <protection locked="0"/>
    </xf>
    <xf numFmtId="2" fontId="5" fillId="0" borderId="0" xfId="0" applyNumberFormat="1" applyFont="1"/>
    <xf numFmtId="44" fontId="5" fillId="0" borderId="0" xfId="0" applyNumberFormat="1" applyFont="1"/>
    <xf numFmtId="2" fontId="8" fillId="2" borderId="8" xfId="0" applyNumberFormat="1" applyFont="1" applyFill="1" applyBorder="1"/>
    <xf numFmtId="0" fontId="5" fillId="0" borderId="9" xfId="0" applyFont="1" applyFill="1" applyBorder="1" applyAlignment="1">
      <alignment wrapText="1"/>
    </xf>
    <xf numFmtId="0" fontId="9" fillId="0" borderId="6" xfId="0" applyFont="1" applyFill="1" applyBorder="1"/>
    <xf numFmtId="0" fontId="5" fillId="0" borderId="6" xfId="0" applyFont="1" applyFill="1" applyBorder="1"/>
    <xf numFmtId="0" fontId="5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6" fillId="0" borderId="0" xfId="0" applyFont="1" applyAlignment="1"/>
    <xf numFmtId="0" fontId="5" fillId="2" borderId="8" xfId="0" applyFont="1" applyFill="1" applyBorder="1" applyAlignment="1">
      <alignment wrapText="1"/>
    </xf>
    <xf numFmtId="0" fontId="8" fillId="2" borderId="8" xfId="0" applyFont="1" applyFill="1" applyBorder="1" applyAlignment="1">
      <alignment horizontal="left" vertical="center"/>
    </xf>
    <xf numFmtId="0" fontId="14" fillId="4" borderId="6" xfId="0" applyFont="1" applyFill="1" applyBorder="1" applyAlignment="1"/>
    <xf numFmtId="0" fontId="12" fillId="0" borderId="0" xfId="0" applyFont="1" applyAlignment="1">
      <alignment vertical="center" wrapText="1"/>
    </xf>
    <xf numFmtId="2" fontId="5" fillId="3" borderId="8" xfId="0" applyNumberFormat="1" applyFont="1" applyFill="1" applyBorder="1" applyProtection="1"/>
    <xf numFmtId="0" fontId="6" fillId="2" borderId="8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center" wrapText="1"/>
      <protection locked="0"/>
    </xf>
    <xf numFmtId="0" fontId="10" fillId="4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wrapText="1"/>
    </xf>
    <xf numFmtId="0" fontId="17" fillId="0" borderId="0" xfId="0" applyFont="1" applyBorder="1" applyAlignment="1">
      <alignment wrapText="1"/>
    </xf>
    <xf numFmtId="0" fontId="5" fillId="3" borderId="8" xfId="0" applyFont="1" applyFill="1" applyBorder="1" applyAlignment="1">
      <alignment horizontal="center" vertical="center"/>
    </xf>
    <xf numFmtId="0" fontId="9" fillId="3" borderId="8" xfId="0" applyFont="1" applyFill="1" applyBorder="1"/>
    <xf numFmtId="0" fontId="8" fillId="3" borderId="8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/>
    </xf>
    <xf numFmtId="0" fontId="10" fillId="2" borderId="8" xfId="0" applyFont="1" applyFill="1" applyBorder="1"/>
    <xf numFmtId="0" fontId="10" fillId="2" borderId="8" xfId="0" applyFont="1" applyFill="1" applyBorder="1" applyAlignment="1">
      <alignment horizontal="left" vertical="center" wrapText="1"/>
    </xf>
    <xf numFmtId="9" fontId="10" fillId="2" borderId="8" xfId="1" applyFont="1" applyFill="1" applyBorder="1"/>
    <xf numFmtId="9" fontId="10" fillId="2" borderId="8" xfId="0" applyNumberFormat="1" applyFont="1" applyFill="1" applyBorder="1"/>
    <xf numFmtId="0" fontId="20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vertical="center" wrapText="1"/>
    </xf>
    <xf numFmtId="49" fontId="23" fillId="0" borderId="0" xfId="0" applyNumberFormat="1" applyFont="1" applyBorder="1" applyAlignment="1">
      <alignment vertical="center" wrapText="1"/>
    </xf>
    <xf numFmtId="49" fontId="23" fillId="0" borderId="0" xfId="0" applyNumberFormat="1" applyFont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25" fillId="4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9" fontId="26" fillId="3" borderId="8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13" fillId="3" borderId="12" xfId="0" applyNumberFormat="1" applyFont="1" applyFill="1" applyBorder="1" applyAlignment="1" applyProtection="1">
      <alignment horizontal="right" vertical="center" wrapText="1"/>
      <protection locked="0"/>
    </xf>
    <xf numFmtId="2" fontId="13" fillId="3" borderId="12" xfId="0" applyNumberFormat="1" applyFont="1" applyFill="1" applyBorder="1" applyAlignment="1">
      <alignment horizontal="right" vertical="center" wrapText="1"/>
    </xf>
    <xf numFmtId="2" fontId="13" fillId="3" borderId="12" xfId="0" applyNumberFormat="1" applyFont="1" applyFill="1" applyBorder="1" applyAlignment="1">
      <alignment horizontal="center" vertical="center" wrapText="1"/>
    </xf>
    <xf numFmtId="2" fontId="13" fillId="3" borderId="13" xfId="0" applyNumberFormat="1" applyFont="1" applyFill="1" applyBorder="1" applyAlignment="1">
      <alignment horizontal="right" vertical="center" wrapText="1"/>
    </xf>
    <xf numFmtId="4" fontId="13" fillId="3" borderId="14" xfId="0" applyNumberFormat="1" applyFont="1" applyFill="1" applyBorder="1" applyAlignment="1" applyProtection="1">
      <alignment horizontal="right" vertical="center" wrapText="1"/>
      <protection locked="0"/>
    </xf>
    <xf numFmtId="49" fontId="16" fillId="0" borderId="14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4" fontId="10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5" xfId="0" applyNumberFormat="1" applyFont="1" applyFill="1" applyBorder="1" applyAlignment="1">
      <alignment horizontal="right" vertical="center" wrapText="1"/>
    </xf>
    <xf numFmtId="2" fontId="10" fillId="3" borderId="13" xfId="0" applyNumberFormat="1" applyFont="1" applyFill="1" applyBorder="1" applyAlignment="1">
      <alignment horizontal="right" vertical="center" wrapText="1"/>
    </xf>
    <xf numFmtId="49" fontId="26" fillId="3" borderId="14" xfId="0" applyNumberFormat="1" applyFont="1" applyFill="1" applyBorder="1" applyAlignment="1">
      <alignment horizontal="center" vertical="center" wrapText="1"/>
    </xf>
    <xf numFmtId="4" fontId="13" fillId="3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2" xfId="0" applyNumberFormat="1" applyFont="1" applyFill="1" applyBorder="1" applyAlignment="1">
      <alignment horizontal="center" vertical="center" wrapText="1"/>
    </xf>
    <xf numFmtId="4" fontId="10" fillId="3" borderId="1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7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7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 applyProtection="1">
      <alignment horizontal="left" vertical="center" wrapText="1"/>
      <protection locked="0"/>
    </xf>
    <xf numFmtId="4" fontId="10" fillId="3" borderId="18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14" xfId="0" applyNumberFormat="1" applyFont="1" applyFill="1" applyBorder="1" applyAlignment="1">
      <alignment horizontal="right" vertical="center" wrapText="1"/>
    </xf>
    <xf numFmtId="4" fontId="26" fillId="5" borderId="19" xfId="0" applyNumberFormat="1" applyFont="1" applyFill="1" applyBorder="1" applyAlignment="1">
      <alignment vertical="center" wrapText="1"/>
    </xf>
    <xf numFmtId="0" fontId="26" fillId="0" borderId="22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2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left" vertical="center"/>
    </xf>
    <xf numFmtId="0" fontId="13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2" xfId="0" applyNumberFormat="1" applyFont="1" applyFill="1" applyBorder="1" applyAlignment="1">
      <alignment horizontal="right" vertical="center" wrapText="1"/>
    </xf>
    <xf numFmtId="2" fontId="10" fillId="3" borderId="26" xfId="0" applyNumberFormat="1" applyFont="1" applyFill="1" applyBorder="1" applyAlignment="1">
      <alignment horizontal="right" vertical="center" wrapText="1"/>
    </xf>
    <xf numFmtId="4" fontId="10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26" fillId="5" borderId="28" xfId="0" applyNumberFormat="1" applyFont="1" applyFill="1" applyBorder="1" applyAlignment="1">
      <alignment vertical="center" wrapText="1"/>
    </xf>
    <xf numFmtId="4" fontId="26" fillId="5" borderId="3" xfId="0" applyNumberFormat="1" applyFont="1" applyFill="1" applyBorder="1" applyAlignment="1">
      <alignment horizontal="right" vertical="center" wrapText="1"/>
    </xf>
    <xf numFmtId="4" fontId="13" fillId="3" borderId="18" xfId="0" applyNumberFormat="1" applyFont="1" applyFill="1" applyBorder="1" applyAlignment="1" applyProtection="1">
      <alignment horizontal="right" vertical="center" wrapText="1"/>
      <protection locked="0"/>
    </xf>
    <xf numFmtId="2" fontId="13" fillId="3" borderId="14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6" fillId="3" borderId="21" xfId="0" applyFont="1" applyFill="1" applyBorder="1" applyAlignment="1">
      <alignment horizontal="left" vertical="center" wrapText="1"/>
    </xf>
    <xf numFmtId="0" fontId="26" fillId="3" borderId="19" xfId="0" applyFont="1" applyFill="1" applyBorder="1" applyAlignment="1">
      <alignment horizontal="left" vertical="center" wrapText="1"/>
    </xf>
    <xf numFmtId="0" fontId="26" fillId="3" borderId="18" xfId="0" applyFont="1" applyFill="1" applyBorder="1" applyAlignment="1">
      <alignment horizontal="left" vertical="center" wrapText="1"/>
    </xf>
    <xf numFmtId="0" fontId="26" fillId="6" borderId="14" xfId="0" applyFont="1" applyFill="1" applyBorder="1" applyAlignment="1">
      <alignment horizontal="center" vertical="center" wrapText="1"/>
    </xf>
    <xf numFmtId="2" fontId="26" fillId="0" borderId="24" xfId="0" applyNumberFormat="1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8" fillId="2" borderId="2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26" fillId="6" borderId="21" xfId="0" applyFont="1" applyFill="1" applyBorder="1" applyAlignment="1">
      <alignment horizontal="left" vertical="center" wrapText="1"/>
    </xf>
    <xf numFmtId="0" fontId="26" fillId="6" borderId="19" xfId="0" applyFont="1" applyFill="1" applyBorder="1" applyAlignment="1">
      <alignment horizontal="left" vertical="center" wrapText="1"/>
    </xf>
    <xf numFmtId="0" fontId="26" fillId="6" borderId="18" xfId="0" applyFont="1" applyFill="1" applyBorder="1" applyAlignment="1">
      <alignment horizontal="left" vertical="center" wrapText="1"/>
    </xf>
    <xf numFmtId="0" fontId="26" fillId="3" borderId="14" xfId="0" applyFont="1" applyFill="1" applyBorder="1" applyAlignment="1">
      <alignment horizontal="left"/>
    </xf>
    <xf numFmtId="0" fontId="26" fillId="3" borderId="28" xfId="0" applyFont="1" applyFill="1" applyBorder="1" applyAlignment="1">
      <alignment horizontal="left"/>
    </xf>
    <xf numFmtId="0" fontId="9" fillId="0" borderId="0" xfId="0" applyFont="1" applyBorder="1" applyAlignment="1" applyProtection="1">
      <alignment horizontal="center" wrapText="1"/>
      <protection locked="0"/>
    </xf>
    <xf numFmtId="0" fontId="8" fillId="3" borderId="2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10" fillId="3" borderId="9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0" fontId="31" fillId="5" borderId="0" xfId="0" applyFont="1" applyFill="1" applyBorder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/>
    </xf>
    <xf numFmtId="0" fontId="30" fillId="0" borderId="0" xfId="0" applyFont="1" applyBorder="1" applyAlignment="1">
      <alignment horizontal="center" vertical="center" wrapText="1"/>
    </xf>
    <xf numFmtId="4" fontId="14" fillId="3" borderId="8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49" fontId="14" fillId="3" borderId="14" xfId="0" applyNumberFormat="1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/>
    </xf>
    <xf numFmtId="0" fontId="26" fillId="6" borderId="27" xfId="0" applyFont="1" applyFill="1" applyBorder="1" applyAlignment="1">
      <alignment horizontal="center" vertical="center"/>
    </xf>
    <xf numFmtId="0" fontId="26" fillId="6" borderId="28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164" fontId="26" fillId="6" borderId="27" xfId="0" applyNumberFormat="1" applyFont="1" applyFill="1" applyBorder="1" applyAlignment="1">
      <alignment horizontal="center" vertical="center" wrapText="1"/>
    </xf>
    <xf numFmtId="164" fontId="26" fillId="6" borderId="29" xfId="0" applyNumberFormat="1" applyFont="1" applyFill="1" applyBorder="1" applyAlignment="1">
      <alignment horizontal="center" vertical="center" wrapText="1"/>
    </xf>
    <xf numFmtId="164" fontId="26" fillId="6" borderId="28" xfId="0" applyNumberFormat="1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left" vertical="center" wrapText="1"/>
    </xf>
    <xf numFmtId="0" fontId="26" fillId="6" borderId="7" xfId="0" applyFont="1" applyFill="1" applyBorder="1" applyAlignment="1">
      <alignment horizontal="left" vertical="center" wrapText="1"/>
    </xf>
    <xf numFmtId="0" fontId="26" fillId="6" borderId="20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3" fillId="6" borderId="1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/>
    <xf numFmtId="0" fontId="14" fillId="0" borderId="6" xfId="0" applyFont="1" applyFill="1" applyBorder="1" applyAlignment="1"/>
    <xf numFmtId="0" fontId="8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2" fontId="4" fillId="3" borderId="8" xfId="0" applyNumberFormat="1" applyFont="1" applyFill="1" applyBorder="1" applyAlignment="1" applyProtection="1">
      <protection hidden="1"/>
    </xf>
    <xf numFmtId="0" fontId="8" fillId="2" borderId="9" xfId="0" applyFont="1" applyFill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2" borderId="8" xfId="0" applyFont="1" applyFill="1" applyBorder="1" applyAlignment="1" applyProtection="1">
      <alignment horizontal="center" vertical="center" wrapText="1"/>
      <protection locked="0"/>
    </xf>
    <xf numFmtId="49" fontId="23" fillId="0" borderId="14" xfId="0" applyNumberFormat="1" applyFont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horizontal="center" vertical="center" wrapText="1"/>
      <protection locked="0"/>
    </xf>
    <xf numFmtId="2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4" xfId="0" applyFont="1" applyFill="1" applyBorder="1" applyAlignment="1" applyProtection="1">
      <alignment horizontal="left" vertical="center" wrapText="1"/>
      <protection locked="0"/>
    </xf>
    <xf numFmtId="2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10" fillId="4" borderId="8" xfId="0" applyNumberFormat="1" applyFont="1" applyFill="1" applyBorder="1" applyProtection="1">
      <protection locked="0"/>
    </xf>
    <xf numFmtId="2" fontId="5" fillId="4" borderId="8" xfId="0" applyNumberFormat="1" applyFont="1" applyFill="1" applyBorder="1" applyProtection="1">
      <protection locked="0"/>
    </xf>
    <xf numFmtId="2" fontId="5" fillId="0" borderId="14" xfId="0" applyNumberFormat="1" applyFont="1" applyBorder="1" applyProtection="1">
      <protection locked="0"/>
    </xf>
    <xf numFmtId="2" fontId="5" fillId="3" borderId="14" xfId="0" applyNumberFormat="1" applyFont="1" applyFill="1" applyBorder="1"/>
    <xf numFmtId="0" fontId="9" fillId="0" borderId="14" xfId="0" applyFont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horizontal="center"/>
      <protection locked="0"/>
    </xf>
    <xf numFmtId="2" fontId="5" fillId="0" borderId="8" xfId="0" applyNumberFormat="1" applyFont="1" applyBorder="1" applyAlignment="1" applyProtection="1">
      <alignment horizontal="center"/>
      <protection locked="0"/>
    </xf>
    <xf numFmtId="2" fontId="5" fillId="0" borderId="8" xfId="0" applyNumberFormat="1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4" borderId="9" xfId="0" applyFont="1" applyFill="1" applyBorder="1" applyAlignment="1" applyProtection="1">
      <alignment horizontal="left" vertical="top" wrapText="1"/>
      <protection locked="0"/>
    </xf>
    <xf numFmtId="0" fontId="5" fillId="4" borderId="6" xfId="0" applyFont="1" applyFill="1" applyBorder="1" applyAlignment="1" applyProtection="1">
      <alignment horizontal="left" vertical="top" wrapText="1"/>
      <protection locked="0"/>
    </xf>
    <xf numFmtId="0" fontId="5" fillId="4" borderId="7" xfId="0" applyFont="1" applyFill="1" applyBorder="1" applyAlignment="1" applyProtection="1">
      <alignment horizontal="left" vertical="top" wrapText="1"/>
      <protection locked="0"/>
    </xf>
    <xf numFmtId="0" fontId="19" fillId="5" borderId="8" xfId="0" applyFont="1" applyFill="1" applyBorder="1" applyAlignment="1" applyProtection="1">
      <alignment horizontal="left" vertical="top" wrapText="1"/>
      <protection locked="0"/>
    </xf>
    <xf numFmtId="0" fontId="8" fillId="3" borderId="21" xfId="0" applyFont="1" applyFill="1" applyBorder="1" applyAlignment="1">
      <alignment horizontal="center" vertical="top" wrapText="1"/>
    </xf>
    <xf numFmtId="0" fontId="8" fillId="3" borderId="18" xfId="0" applyFont="1" applyFill="1" applyBorder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1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5DFDB-B58E-4A3C-A113-FA1585837C86}">
  <sheetPr>
    <pageSetUpPr fitToPage="1"/>
  </sheetPr>
  <dimension ref="A1:Q79"/>
  <sheetViews>
    <sheetView tabSelected="1" topLeftCell="A64" zoomScale="80" zoomScaleNormal="80" workbookViewId="0">
      <selection activeCell="C68" sqref="C68:O68"/>
    </sheetView>
  </sheetViews>
  <sheetFormatPr defaultRowHeight="15" x14ac:dyDescent="0.25"/>
  <cols>
    <col min="1" max="1" width="6" style="5" customWidth="1"/>
    <col min="2" max="2" width="43.7109375" style="5" customWidth="1"/>
    <col min="3" max="3" width="28.7109375" style="5" customWidth="1"/>
    <col min="4" max="4" width="9.7109375" style="5" customWidth="1"/>
    <col min="5" max="5" width="11.85546875" style="5" customWidth="1"/>
    <col min="6" max="6" width="12.28515625" style="5" customWidth="1"/>
    <col min="7" max="7" width="11" style="5" customWidth="1"/>
    <col min="8" max="8" width="10.140625" style="5" customWidth="1"/>
    <col min="9" max="9" width="13.7109375" style="5" customWidth="1"/>
    <col min="10" max="10" width="11.7109375" style="5" customWidth="1"/>
    <col min="11" max="11" width="10.85546875" style="5" customWidth="1"/>
    <col min="12" max="12" width="10.140625" style="5" customWidth="1"/>
    <col min="13" max="13" width="9.5703125" style="5" customWidth="1"/>
    <col min="14" max="14" width="10.28515625" style="5" customWidth="1"/>
    <col min="15" max="15" width="10" style="5" customWidth="1"/>
  </cols>
  <sheetData>
    <row r="1" spans="1:15" x14ac:dyDescent="0.25">
      <c r="A1" s="63"/>
      <c r="B1" s="63"/>
      <c r="C1" s="63"/>
      <c r="D1" s="63"/>
      <c r="E1" s="63"/>
      <c r="F1" s="63"/>
      <c r="G1" s="63"/>
      <c r="H1" s="143" t="s">
        <v>171</v>
      </c>
      <c r="I1" s="143"/>
      <c r="J1" s="143"/>
      <c r="K1" s="143"/>
      <c r="L1" s="143"/>
      <c r="M1" s="143"/>
      <c r="N1" s="143"/>
      <c r="O1" s="143"/>
    </row>
    <row r="2" spans="1:15" x14ac:dyDescent="0.25">
      <c r="A2" s="63"/>
      <c r="B2" s="63"/>
      <c r="C2" s="63"/>
      <c r="D2" s="63"/>
      <c r="E2" s="63"/>
      <c r="F2" s="63"/>
      <c r="G2" s="63"/>
      <c r="H2" s="144" t="s">
        <v>166</v>
      </c>
      <c r="I2" s="144"/>
      <c r="J2" s="144"/>
      <c r="K2" s="144"/>
      <c r="L2" s="144"/>
      <c r="M2" s="144"/>
      <c r="N2" s="144"/>
      <c r="O2" s="144"/>
    </row>
    <row r="4" spans="1:15" ht="18" x14ac:dyDescent="0.25">
      <c r="A4" s="145" t="s">
        <v>147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</row>
    <row r="5" spans="1:1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15" ht="16.5" customHeight="1" x14ac:dyDescent="0.25">
      <c r="A6" s="149" t="s">
        <v>79</v>
      </c>
      <c r="B6" s="149"/>
      <c r="C6" s="149"/>
      <c r="D6" s="149"/>
      <c r="E6" s="149"/>
      <c r="F6" s="149"/>
      <c r="G6" s="149"/>
      <c r="H6" s="149"/>
      <c r="I6" s="149"/>
      <c r="J6" s="146" t="s">
        <v>21</v>
      </c>
      <c r="K6" s="146"/>
      <c r="L6" s="147" t="s">
        <v>80</v>
      </c>
      <c r="M6" s="148"/>
      <c r="N6" s="147" t="s">
        <v>66</v>
      </c>
      <c r="O6" s="148"/>
    </row>
    <row r="7" spans="1:15" x14ac:dyDescent="0.25">
      <c r="A7" s="197"/>
      <c r="B7" s="197"/>
      <c r="C7" s="197"/>
      <c r="D7" s="197"/>
      <c r="E7" s="197"/>
      <c r="F7" s="197"/>
      <c r="G7" s="197"/>
      <c r="H7" s="197"/>
      <c r="I7" s="197"/>
      <c r="J7" s="139">
        <f>SUM(H12+H23+H34+H45+H56)</f>
        <v>0</v>
      </c>
      <c r="K7" s="139"/>
      <c r="L7" s="140">
        <f>SUM(G12+G23+G34+G45+G56)</f>
        <v>0</v>
      </c>
      <c r="M7" s="141"/>
      <c r="N7" s="140">
        <f>SUM(J12+K12+J23+K23+J34+K34+J45+K45+J56+K56)</f>
        <v>0</v>
      </c>
      <c r="O7" s="141"/>
    </row>
    <row r="8" spans="1:15" x14ac:dyDescent="0.25">
      <c r="A8" s="67"/>
      <c r="B8" s="68"/>
      <c r="C8" s="68"/>
      <c r="D8" s="68"/>
      <c r="E8" s="68"/>
      <c r="F8" s="68"/>
      <c r="G8" s="68"/>
      <c r="H8" s="65"/>
      <c r="I8" s="66"/>
      <c r="J8" s="69"/>
      <c r="K8" s="70">
        <f>SUM(H12+H23+H34+H45)</f>
        <v>0</v>
      </c>
      <c r="L8" s="70">
        <f>SUM(L7+N7)</f>
        <v>0</v>
      </c>
      <c r="M8" s="69"/>
      <c r="N8" s="69"/>
      <c r="O8" s="69"/>
    </row>
    <row r="9" spans="1:15" ht="15.75" x14ac:dyDescent="0.25">
      <c r="A9" s="142" t="s">
        <v>160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71"/>
      <c r="M9" s="71"/>
      <c r="N9" s="71"/>
      <c r="O9" s="72"/>
    </row>
    <row r="10" spans="1:15" ht="99" customHeight="1" x14ac:dyDescent="0.25">
      <c r="A10" s="151" t="s">
        <v>81</v>
      </c>
      <c r="B10" s="120" t="s">
        <v>82</v>
      </c>
      <c r="C10" s="153" t="s">
        <v>83</v>
      </c>
      <c r="D10" s="120" t="s">
        <v>84</v>
      </c>
      <c r="E10" s="120" t="s">
        <v>85</v>
      </c>
      <c r="F10" s="120" t="s">
        <v>86</v>
      </c>
      <c r="G10" s="120" t="s">
        <v>87</v>
      </c>
      <c r="H10" s="120" t="s">
        <v>88</v>
      </c>
      <c r="I10" s="153" t="s">
        <v>89</v>
      </c>
      <c r="J10" s="154" t="s">
        <v>90</v>
      </c>
      <c r="K10" s="154" t="s">
        <v>91</v>
      </c>
      <c r="L10" s="138" t="s">
        <v>172</v>
      </c>
      <c r="M10" s="138"/>
      <c r="N10" s="138"/>
      <c r="O10" s="138"/>
    </row>
    <row r="11" spans="1:15" ht="16.5" customHeight="1" x14ac:dyDescent="0.25">
      <c r="A11" s="152"/>
      <c r="B11" s="120"/>
      <c r="C11" s="153"/>
      <c r="D11" s="120"/>
      <c r="E11" s="120"/>
      <c r="F11" s="120"/>
      <c r="G11" s="120"/>
      <c r="H11" s="120"/>
      <c r="I11" s="153"/>
      <c r="J11" s="155"/>
      <c r="K11" s="156"/>
      <c r="L11" s="198" t="s">
        <v>167</v>
      </c>
      <c r="M11" s="198" t="s">
        <v>168</v>
      </c>
      <c r="N11" s="198" t="s">
        <v>169</v>
      </c>
      <c r="O11" s="198" t="s">
        <v>170</v>
      </c>
    </row>
    <row r="12" spans="1:15" ht="16.5" x14ac:dyDescent="0.25">
      <c r="A12" s="73">
        <v>1</v>
      </c>
      <c r="B12" s="117" t="s">
        <v>92</v>
      </c>
      <c r="C12" s="118"/>
      <c r="D12" s="118"/>
      <c r="E12" s="119"/>
      <c r="F12" s="74">
        <f>SUM(F13:F22)</f>
        <v>0</v>
      </c>
      <c r="G12" s="75">
        <f>SUM(G13:G22)</f>
        <v>0</v>
      </c>
      <c r="H12" s="76">
        <f>SUM(H13:H21)</f>
        <v>0</v>
      </c>
      <c r="I12" s="77"/>
      <c r="J12" s="78">
        <f>SUM(J13:J22)</f>
        <v>0</v>
      </c>
      <c r="K12" s="79">
        <f>SUM(K13:K22)</f>
        <v>0</v>
      </c>
      <c r="L12" s="205">
        <f>SUM(L13:L22)</f>
        <v>0</v>
      </c>
      <c r="M12" s="205">
        <f t="shared" ref="M12:O12" si="0">SUM(M13:M22)</f>
        <v>0</v>
      </c>
      <c r="N12" s="205">
        <f t="shared" si="0"/>
        <v>0</v>
      </c>
      <c r="O12" s="205">
        <f t="shared" si="0"/>
        <v>0</v>
      </c>
    </row>
    <row r="13" spans="1:15" ht="16.5" x14ac:dyDescent="0.25">
      <c r="A13" s="80" t="s">
        <v>93</v>
      </c>
      <c r="B13" s="93"/>
      <c r="C13" s="93"/>
      <c r="D13" s="81"/>
      <c r="E13" s="82"/>
      <c r="F13" s="83">
        <f t="shared" ref="F13:F58" si="1">E13*D13</f>
        <v>0</v>
      </c>
      <c r="G13" s="84"/>
      <c r="H13" s="85">
        <f>F13+J13</f>
        <v>0</v>
      </c>
      <c r="I13" s="199" t="s">
        <v>94</v>
      </c>
      <c r="J13" s="86">
        <f>IF(I13="VAT 23%",F13*0.23,IF(I13="bez VAT",0,IF(I13="VAT 8%",F13*0.08,IF(I13="VAT 5%",F13*0.05))))</f>
        <v>0</v>
      </c>
      <c r="K13" s="82">
        <f>H13-G13-J13</f>
        <v>0</v>
      </c>
      <c r="L13" s="204"/>
      <c r="M13" s="204"/>
      <c r="N13" s="204"/>
      <c r="O13" s="204"/>
    </row>
    <row r="14" spans="1:15" ht="16.5" x14ac:dyDescent="0.25">
      <c r="A14" s="80" t="s">
        <v>95</v>
      </c>
      <c r="B14" s="93"/>
      <c r="C14" s="93"/>
      <c r="D14" s="81"/>
      <c r="E14" s="82"/>
      <c r="F14" s="83">
        <f t="shared" si="1"/>
        <v>0</v>
      </c>
      <c r="G14" s="84"/>
      <c r="H14" s="85">
        <f t="shared" ref="H14:H58" si="2">F14+J14</f>
        <v>0</v>
      </c>
      <c r="I14" s="199" t="s">
        <v>96</v>
      </c>
      <c r="J14" s="86">
        <f>IF(I14="VAT 23%",F14*0.23,IF(I14="bez VAT",0,IF(I14="VAT 8%",F14*0.08,IF(I14="VAT 5%",F14*0.05))))</f>
        <v>0</v>
      </c>
      <c r="K14" s="82"/>
      <c r="L14" s="204"/>
      <c r="M14" s="204"/>
      <c r="N14" s="204"/>
      <c r="O14" s="204"/>
    </row>
    <row r="15" spans="1:15" ht="16.5" x14ac:dyDescent="0.25">
      <c r="A15" s="80" t="s">
        <v>97</v>
      </c>
      <c r="B15" s="93"/>
      <c r="C15" s="93"/>
      <c r="D15" s="81"/>
      <c r="E15" s="82"/>
      <c r="F15" s="83">
        <f t="shared" si="1"/>
        <v>0</v>
      </c>
      <c r="G15" s="84"/>
      <c r="H15" s="85">
        <f t="shared" si="2"/>
        <v>0</v>
      </c>
      <c r="I15" s="199" t="s">
        <v>94</v>
      </c>
      <c r="J15" s="86">
        <f t="shared" ref="J15:J58" si="3">IF(I15="VAT 23%",F15*0.23,IF(I15="bez VAT",0,IF(I15="VAT 8%",F15*0.08,IF(I15="VAT 5%",F15*0.05))))</f>
        <v>0</v>
      </c>
      <c r="K15" s="82"/>
      <c r="L15" s="204"/>
      <c r="M15" s="204"/>
      <c r="N15" s="204"/>
      <c r="O15" s="204"/>
    </row>
    <row r="16" spans="1:15" ht="16.5" x14ac:dyDescent="0.25">
      <c r="A16" s="80" t="s">
        <v>98</v>
      </c>
      <c r="B16" s="93"/>
      <c r="C16" s="93"/>
      <c r="D16" s="81"/>
      <c r="E16" s="82"/>
      <c r="F16" s="83">
        <f t="shared" si="1"/>
        <v>0</v>
      </c>
      <c r="G16" s="84"/>
      <c r="H16" s="85">
        <f t="shared" si="2"/>
        <v>0</v>
      </c>
      <c r="I16" s="199" t="s">
        <v>94</v>
      </c>
      <c r="J16" s="86">
        <f t="shared" si="3"/>
        <v>0</v>
      </c>
      <c r="K16" s="82"/>
      <c r="L16" s="204"/>
      <c r="M16" s="204"/>
      <c r="N16" s="204"/>
      <c r="O16" s="204"/>
    </row>
    <row r="17" spans="1:15" ht="16.5" x14ac:dyDescent="0.25">
      <c r="A17" s="80" t="s">
        <v>99</v>
      </c>
      <c r="B17" s="93"/>
      <c r="C17" s="93"/>
      <c r="D17" s="81"/>
      <c r="E17" s="82"/>
      <c r="F17" s="83">
        <f t="shared" si="1"/>
        <v>0</v>
      </c>
      <c r="G17" s="84"/>
      <c r="H17" s="85">
        <f t="shared" si="2"/>
        <v>0</v>
      </c>
      <c r="I17" s="199" t="s">
        <v>94</v>
      </c>
      <c r="J17" s="86">
        <f t="shared" si="3"/>
        <v>0</v>
      </c>
      <c r="K17" s="82"/>
      <c r="L17" s="204"/>
      <c r="M17" s="204"/>
      <c r="N17" s="204"/>
      <c r="O17" s="204"/>
    </row>
    <row r="18" spans="1:15" ht="16.5" x14ac:dyDescent="0.25">
      <c r="A18" s="80" t="s">
        <v>100</v>
      </c>
      <c r="B18" s="93"/>
      <c r="C18" s="93"/>
      <c r="D18" s="81"/>
      <c r="E18" s="82"/>
      <c r="F18" s="83">
        <f t="shared" si="1"/>
        <v>0</v>
      </c>
      <c r="G18" s="84"/>
      <c r="H18" s="85">
        <f t="shared" si="2"/>
        <v>0</v>
      </c>
      <c r="I18" s="199" t="s">
        <v>94</v>
      </c>
      <c r="J18" s="86">
        <f t="shared" si="3"/>
        <v>0</v>
      </c>
      <c r="K18" s="82"/>
      <c r="L18" s="204"/>
      <c r="M18" s="204"/>
      <c r="N18" s="204"/>
      <c r="O18" s="204"/>
    </row>
    <row r="19" spans="1:15" ht="16.5" x14ac:dyDescent="0.25">
      <c r="A19" s="80" t="s">
        <v>101</v>
      </c>
      <c r="B19" s="93"/>
      <c r="C19" s="93"/>
      <c r="D19" s="81"/>
      <c r="E19" s="82"/>
      <c r="F19" s="83">
        <f t="shared" si="1"/>
        <v>0</v>
      </c>
      <c r="G19" s="84"/>
      <c r="H19" s="85">
        <f t="shared" si="2"/>
        <v>0</v>
      </c>
      <c r="I19" s="199" t="s">
        <v>94</v>
      </c>
      <c r="J19" s="86">
        <f t="shared" si="3"/>
        <v>0</v>
      </c>
      <c r="K19" s="82"/>
      <c r="L19" s="204"/>
      <c r="M19" s="204"/>
      <c r="N19" s="204"/>
      <c r="O19" s="204"/>
    </row>
    <row r="20" spans="1:15" ht="16.5" x14ac:dyDescent="0.25">
      <c r="A20" s="80" t="s">
        <v>102</v>
      </c>
      <c r="B20" s="93"/>
      <c r="C20" s="93"/>
      <c r="D20" s="81"/>
      <c r="E20" s="82"/>
      <c r="F20" s="83">
        <f t="shared" si="1"/>
        <v>0</v>
      </c>
      <c r="G20" s="84"/>
      <c r="H20" s="85">
        <f t="shared" si="2"/>
        <v>0</v>
      </c>
      <c r="I20" s="199" t="s">
        <v>94</v>
      </c>
      <c r="J20" s="86">
        <f t="shared" si="3"/>
        <v>0</v>
      </c>
      <c r="K20" s="82"/>
      <c r="L20" s="204"/>
      <c r="M20" s="204"/>
      <c r="N20" s="204"/>
      <c r="O20" s="204"/>
    </row>
    <row r="21" spans="1:15" ht="16.5" x14ac:dyDescent="0.25">
      <c r="A21" s="80" t="s">
        <v>103</v>
      </c>
      <c r="B21" s="93"/>
      <c r="C21" s="93"/>
      <c r="D21" s="81"/>
      <c r="E21" s="82"/>
      <c r="F21" s="83">
        <f t="shared" si="1"/>
        <v>0</v>
      </c>
      <c r="G21" s="84"/>
      <c r="H21" s="85">
        <f t="shared" si="2"/>
        <v>0</v>
      </c>
      <c r="I21" s="199" t="s">
        <v>94</v>
      </c>
      <c r="J21" s="86">
        <f t="shared" si="3"/>
        <v>0</v>
      </c>
      <c r="K21" s="82"/>
      <c r="L21" s="204"/>
      <c r="M21" s="204"/>
      <c r="N21" s="204"/>
      <c r="O21" s="204"/>
    </row>
    <row r="22" spans="1:15" ht="16.5" x14ac:dyDescent="0.25">
      <c r="A22" s="80" t="s">
        <v>104</v>
      </c>
      <c r="B22" s="200"/>
      <c r="C22" s="93"/>
      <c r="D22" s="81"/>
      <c r="E22" s="82"/>
      <c r="F22" s="83">
        <f t="shared" si="1"/>
        <v>0</v>
      </c>
      <c r="G22" s="84"/>
      <c r="H22" s="85">
        <f t="shared" si="2"/>
        <v>0</v>
      </c>
      <c r="I22" s="199" t="s">
        <v>94</v>
      </c>
      <c r="J22" s="86">
        <f t="shared" si="3"/>
        <v>0</v>
      </c>
      <c r="K22" s="82"/>
      <c r="L22" s="204"/>
      <c r="M22" s="204"/>
      <c r="N22" s="204"/>
      <c r="O22" s="204"/>
    </row>
    <row r="23" spans="1:15" ht="16.5" x14ac:dyDescent="0.25">
      <c r="A23" s="87" t="s">
        <v>105</v>
      </c>
      <c r="B23" s="117" t="s">
        <v>106</v>
      </c>
      <c r="C23" s="118"/>
      <c r="D23" s="118"/>
      <c r="E23" s="119"/>
      <c r="F23" s="74">
        <f>SUM(F24:F33)</f>
        <v>0</v>
      </c>
      <c r="G23" s="88">
        <f>SUM(G24:G33)</f>
        <v>0</v>
      </c>
      <c r="H23" s="85">
        <f>SUM(H24:H33)</f>
        <v>0</v>
      </c>
      <c r="I23" s="89"/>
      <c r="J23" s="78">
        <f>SUM(J24:J33)</f>
        <v>0</v>
      </c>
      <c r="K23" s="79">
        <f>SUM(K24:K33)</f>
        <v>0</v>
      </c>
      <c r="L23" s="205">
        <f>SUM(L24:L33)</f>
        <v>0</v>
      </c>
      <c r="M23" s="205">
        <f t="shared" ref="M23:O23" si="4">SUM(M24:M33)</f>
        <v>0</v>
      </c>
      <c r="N23" s="205">
        <f t="shared" si="4"/>
        <v>0</v>
      </c>
      <c r="O23" s="205">
        <f t="shared" si="4"/>
        <v>0</v>
      </c>
    </row>
    <row r="24" spans="1:15" ht="16.5" x14ac:dyDescent="0.25">
      <c r="A24" s="80" t="s">
        <v>107</v>
      </c>
      <c r="B24" s="93"/>
      <c r="C24" s="93"/>
      <c r="D24" s="81"/>
      <c r="E24" s="82"/>
      <c r="F24" s="83">
        <f t="shared" si="1"/>
        <v>0</v>
      </c>
      <c r="G24" s="84"/>
      <c r="H24" s="85">
        <f t="shared" si="2"/>
        <v>0</v>
      </c>
      <c r="I24" s="199" t="s">
        <v>94</v>
      </c>
      <c r="J24" s="86">
        <f t="shared" si="3"/>
        <v>0</v>
      </c>
      <c r="K24" s="82"/>
      <c r="L24" s="204"/>
      <c r="M24" s="204"/>
      <c r="N24" s="204"/>
      <c r="O24" s="204"/>
    </row>
    <row r="25" spans="1:15" ht="16.5" x14ac:dyDescent="0.25">
      <c r="A25" s="80" t="s">
        <v>108</v>
      </c>
      <c r="B25" s="93"/>
      <c r="C25" s="93"/>
      <c r="D25" s="81"/>
      <c r="E25" s="82"/>
      <c r="F25" s="83">
        <f t="shared" si="1"/>
        <v>0</v>
      </c>
      <c r="G25" s="84"/>
      <c r="H25" s="85">
        <f t="shared" si="2"/>
        <v>0</v>
      </c>
      <c r="I25" s="199" t="s">
        <v>94</v>
      </c>
      <c r="J25" s="86">
        <f t="shared" si="3"/>
        <v>0</v>
      </c>
      <c r="K25" s="82"/>
      <c r="L25" s="204"/>
      <c r="M25" s="204"/>
      <c r="N25" s="204"/>
      <c r="O25" s="204"/>
    </row>
    <row r="26" spans="1:15" ht="16.5" x14ac:dyDescent="0.25">
      <c r="A26" s="80" t="s">
        <v>109</v>
      </c>
      <c r="B26" s="93"/>
      <c r="C26" s="93"/>
      <c r="D26" s="81"/>
      <c r="E26" s="82"/>
      <c r="F26" s="83">
        <f t="shared" si="1"/>
        <v>0</v>
      </c>
      <c r="G26" s="84"/>
      <c r="H26" s="85">
        <f t="shared" si="2"/>
        <v>0</v>
      </c>
      <c r="I26" s="199" t="s">
        <v>94</v>
      </c>
      <c r="J26" s="86">
        <f t="shared" si="3"/>
        <v>0</v>
      </c>
      <c r="K26" s="82"/>
      <c r="L26" s="204"/>
      <c r="M26" s="204"/>
      <c r="N26" s="204"/>
      <c r="O26" s="204"/>
    </row>
    <row r="27" spans="1:15" ht="16.5" x14ac:dyDescent="0.25">
      <c r="A27" s="80" t="s">
        <v>110</v>
      </c>
      <c r="B27" s="93"/>
      <c r="C27" s="93"/>
      <c r="D27" s="81"/>
      <c r="E27" s="82"/>
      <c r="F27" s="83">
        <f t="shared" si="1"/>
        <v>0</v>
      </c>
      <c r="G27" s="84"/>
      <c r="H27" s="85">
        <f t="shared" si="2"/>
        <v>0</v>
      </c>
      <c r="I27" s="199" t="s">
        <v>94</v>
      </c>
      <c r="J27" s="86">
        <f t="shared" si="3"/>
        <v>0</v>
      </c>
      <c r="K27" s="82"/>
      <c r="L27" s="204"/>
      <c r="M27" s="204"/>
      <c r="N27" s="204"/>
      <c r="O27" s="204"/>
    </row>
    <row r="28" spans="1:15" ht="16.5" x14ac:dyDescent="0.25">
      <c r="A28" s="80" t="s">
        <v>111</v>
      </c>
      <c r="B28" s="93"/>
      <c r="C28" s="93"/>
      <c r="D28" s="81"/>
      <c r="E28" s="82"/>
      <c r="F28" s="83">
        <f t="shared" si="1"/>
        <v>0</v>
      </c>
      <c r="G28" s="84"/>
      <c r="H28" s="85">
        <f t="shared" si="2"/>
        <v>0</v>
      </c>
      <c r="I28" s="199" t="s">
        <v>94</v>
      </c>
      <c r="J28" s="86">
        <f t="shared" si="3"/>
        <v>0</v>
      </c>
      <c r="K28" s="82"/>
      <c r="L28" s="204"/>
      <c r="M28" s="204"/>
      <c r="N28" s="204"/>
      <c r="O28" s="204"/>
    </row>
    <row r="29" spans="1:15" ht="16.5" x14ac:dyDescent="0.25">
      <c r="A29" s="80" t="s">
        <v>112</v>
      </c>
      <c r="B29" s="200"/>
      <c r="C29" s="93"/>
      <c r="D29" s="81"/>
      <c r="E29" s="82"/>
      <c r="F29" s="83">
        <f t="shared" si="1"/>
        <v>0</v>
      </c>
      <c r="G29" s="84"/>
      <c r="H29" s="85">
        <f t="shared" si="2"/>
        <v>0</v>
      </c>
      <c r="I29" s="199" t="s">
        <v>94</v>
      </c>
      <c r="J29" s="86">
        <f t="shared" si="3"/>
        <v>0</v>
      </c>
      <c r="K29" s="82"/>
      <c r="L29" s="204"/>
      <c r="M29" s="204"/>
      <c r="N29" s="204"/>
      <c r="O29" s="204"/>
    </row>
    <row r="30" spans="1:15" ht="16.5" x14ac:dyDescent="0.25">
      <c r="A30" s="80" t="s">
        <v>113</v>
      </c>
      <c r="B30" s="200"/>
      <c r="C30" s="93"/>
      <c r="D30" s="81"/>
      <c r="E30" s="82"/>
      <c r="F30" s="83">
        <f t="shared" si="1"/>
        <v>0</v>
      </c>
      <c r="G30" s="84"/>
      <c r="H30" s="85">
        <f t="shared" si="2"/>
        <v>0</v>
      </c>
      <c r="I30" s="199" t="s">
        <v>94</v>
      </c>
      <c r="J30" s="86">
        <f t="shared" si="3"/>
        <v>0</v>
      </c>
      <c r="K30" s="82"/>
      <c r="L30" s="204"/>
      <c r="M30" s="204"/>
      <c r="N30" s="204"/>
      <c r="O30" s="204"/>
    </row>
    <row r="31" spans="1:15" ht="16.5" x14ac:dyDescent="0.25">
      <c r="A31" s="80" t="s">
        <v>114</v>
      </c>
      <c r="B31" s="200"/>
      <c r="C31" s="93"/>
      <c r="D31" s="81"/>
      <c r="E31" s="82"/>
      <c r="F31" s="83">
        <f t="shared" si="1"/>
        <v>0</v>
      </c>
      <c r="G31" s="84"/>
      <c r="H31" s="85">
        <f t="shared" si="2"/>
        <v>0</v>
      </c>
      <c r="I31" s="199" t="s">
        <v>94</v>
      </c>
      <c r="J31" s="86">
        <f t="shared" si="3"/>
        <v>0</v>
      </c>
      <c r="K31" s="82"/>
      <c r="L31" s="204"/>
      <c r="M31" s="204"/>
      <c r="N31" s="204"/>
      <c r="O31" s="204"/>
    </row>
    <row r="32" spans="1:15" ht="16.5" x14ac:dyDescent="0.25">
      <c r="A32" s="80" t="s">
        <v>115</v>
      </c>
      <c r="B32" s="200"/>
      <c r="C32" s="93"/>
      <c r="D32" s="81"/>
      <c r="E32" s="82"/>
      <c r="F32" s="83">
        <f t="shared" si="1"/>
        <v>0</v>
      </c>
      <c r="G32" s="84"/>
      <c r="H32" s="85">
        <f t="shared" si="2"/>
        <v>0</v>
      </c>
      <c r="I32" s="199" t="s">
        <v>94</v>
      </c>
      <c r="J32" s="86">
        <f t="shared" si="3"/>
        <v>0</v>
      </c>
      <c r="K32" s="82"/>
      <c r="L32" s="204"/>
      <c r="M32" s="204"/>
      <c r="N32" s="204"/>
      <c r="O32" s="204"/>
    </row>
    <row r="33" spans="1:15" ht="16.5" x14ac:dyDescent="0.25">
      <c r="A33" s="80" t="s">
        <v>116</v>
      </c>
      <c r="B33" s="93"/>
      <c r="C33" s="93"/>
      <c r="D33" s="81"/>
      <c r="E33" s="82"/>
      <c r="F33" s="83">
        <f t="shared" si="1"/>
        <v>0</v>
      </c>
      <c r="G33" s="84"/>
      <c r="H33" s="85">
        <f t="shared" si="2"/>
        <v>0</v>
      </c>
      <c r="I33" s="199" t="s">
        <v>94</v>
      </c>
      <c r="J33" s="86">
        <f t="shared" si="3"/>
        <v>0</v>
      </c>
      <c r="K33" s="82"/>
      <c r="L33" s="204"/>
      <c r="M33" s="204"/>
      <c r="N33" s="204"/>
      <c r="O33" s="204"/>
    </row>
    <row r="34" spans="1:15" ht="16.5" x14ac:dyDescent="0.25">
      <c r="A34" s="87" t="s">
        <v>117</v>
      </c>
      <c r="B34" s="117" t="s">
        <v>37</v>
      </c>
      <c r="C34" s="118"/>
      <c r="D34" s="118"/>
      <c r="E34" s="119"/>
      <c r="F34" s="74">
        <f>SUM(F35:F44)</f>
        <v>0</v>
      </c>
      <c r="G34" s="88">
        <f>SUM(G35:G44)</f>
        <v>0</v>
      </c>
      <c r="H34" s="85">
        <f>SUM(H35:H44)</f>
        <v>0</v>
      </c>
      <c r="I34" s="89"/>
      <c r="J34" s="78">
        <f>SUM(J35:J44)</f>
        <v>0</v>
      </c>
      <c r="K34" s="79">
        <f>SUM(K35:K44)</f>
        <v>0</v>
      </c>
      <c r="L34" s="205">
        <f>SUM(L35:L44)</f>
        <v>0</v>
      </c>
      <c r="M34" s="205">
        <f t="shared" ref="M34:O34" si="5">SUM(M35:M44)</f>
        <v>0</v>
      </c>
      <c r="N34" s="205">
        <f t="shared" si="5"/>
        <v>0</v>
      </c>
      <c r="O34" s="205">
        <f t="shared" si="5"/>
        <v>0</v>
      </c>
    </row>
    <row r="35" spans="1:15" ht="16.5" x14ac:dyDescent="0.25">
      <c r="A35" s="80" t="s">
        <v>118</v>
      </c>
      <c r="B35" s="93"/>
      <c r="C35" s="93"/>
      <c r="D35" s="81"/>
      <c r="E35" s="82"/>
      <c r="F35" s="83">
        <f t="shared" si="1"/>
        <v>0</v>
      </c>
      <c r="G35" s="84"/>
      <c r="H35" s="85">
        <f t="shared" si="2"/>
        <v>0</v>
      </c>
      <c r="I35" s="199" t="s">
        <v>94</v>
      </c>
      <c r="J35" s="86">
        <f t="shared" si="3"/>
        <v>0</v>
      </c>
      <c r="K35" s="82"/>
      <c r="L35" s="204"/>
      <c r="M35" s="204"/>
      <c r="N35" s="204"/>
      <c r="O35" s="204"/>
    </row>
    <row r="36" spans="1:15" ht="16.5" x14ac:dyDescent="0.25">
      <c r="A36" s="80" t="s">
        <v>119</v>
      </c>
      <c r="B36" s="93"/>
      <c r="C36" s="93"/>
      <c r="D36" s="81"/>
      <c r="E36" s="82"/>
      <c r="F36" s="83">
        <f t="shared" si="1"/>
        <v>0</v>
      </c>
      <c r="G36" s="84"/>
      <c r="H36" s="85">
        <f t="shared" si="2"/>
        <v>0</v>
      </c>
      <c r="I36" s="199" t="s">
        <v>94</v>
      </c>
      <c r="J36" s="86">
        <f t="shared" si="3"/>
        <v>0</v>
      </c>
      <c r="K36" s="82"/>
      <c r="L36" s="204"/>
      <c r="M36" s="204"/>
      <c r="N36" s="204"/>
      <c r="O36" s="204"/>
    </row>
    <row r="37" spans="1:15" ht="16.5" x14ac:dyDescent="0.25">
      <c r="A37" s="80" t="s">
        <v>120</v>
      </c>
      <c r="B37" s="93"/>
      <c r="C37" s="93"/>
      <c r="D37" s="81"/>
      <c r="E37" s="82"/>
      <c r="F37" s="83">
        <f t="shared" si="1"/>
        <v>0</v>
      </c>
      <c r="G37" s="84"/>
      <c r="H37" s="85">
        <f t="shared" si="2"/>
        <v>0</v>
      </c>
      <c r="I37" s="199" t="s">
        <v>94</v>
      </c>
      <c r="J37" s="86">
        <f t="shared" si="3"/>
        <v>0</v>
      </c>
      <c r="K37" s="82"/>
      <c r="L37" s="204"/>
      <c r="M37" s="204"/>
      <c r="N37" s="204"/>
      <c r="O37" s="204"/>
    </row>
    <row r="38" spans="1:15" ht="16.5" x14ac:dyDescent="0.25">
      <c r="A38" s="80" t="s">
        <v>121</v>
      </c>
      <c r="B38" s="93"/>
      <c r="C38" s="93"/>
      <c r="D38" s="81"/>
      <c r="E38" s="82"/>
      <c r="F38" s="83">
        <f t="shared" si="1"/>
        <v>0</v>
      </c>
      <c r="G38" s="84"/>
      <c r="H38" s="85">
        <f t="shared" si="2"/>
        <v>0</v>
      </c>
      <c r="I38" s="199" t="s">
        <v>94</v>
      </c>
      <c r="J38" s="86">
        <f t="shared" si="3"/>
        <v>0</v>
      </c>
      <c r="K38" s="82"/>
      <c r="L38" s="204"/>
      <c r="M38" s="204"/>
      <c r="N38" s="204"/>
      <c r="O38" s="204"/>
    </row>
    <row r="39" spans="1:15" ht="16.5" x14ac:dyDescent="0.25">
      <c r="A39" s="80" t="s">
        <v>122</v>
      </c>
      <c r="B39" s="93"/>
      <c r="C39" s="93"/>
      <c r="D39" s="81"/>
      <c r="E39" s="82"/>
      <c r="F39" s="83">
        <f t="shared" si="1"/>
        <v>0</v>
      </c>
      <c r="G39" s="84"/>
      <c r="H39" s="85">
        <f t="shared" si="2"/>
        <v>0</v>
      </c>
      <c r="I39" s="199" t="s">
        <v>94</v>
      </c>
      <c r="J39" s="86">
        <f t="shared" si="3"/>
        <v>0</v>
      </c>
      <c r="K39" s="82"/>
      <c r="L39" s="204"/>
      <c r="M39" s="204"/>
      <c r="N39" s="204"/>
      <c r="O39" s="204"/>
    </row>
    <row r="40" spans="1:15" ht="16.5" x14ac:dyDescent="0.25">
      <c r="A40" s="80" t="s">
        <v>123</v>
      </c>
      <c r="B40" s="93"/>
      <c r="C40" s="93"/>
      <c r="D40" s="81"/>
      <c r="E40" s="82"/>
      <c r="F40" s="83">
        <f t="shared" si="1"/>
        <v>0</v>
      </c>
      <c r="G40" s="84"/>
      <c r="H40" s="85">
        <f t="shared" si="2"/>
        <v>0</v>
      </c>
      <c r="I40" s="199" t="s">
        <v>94</v>
      </c>
      <c r="J40" s="86">
        <f t="shared" si="3"/>
        <v>0</v>
      </c>
      <c r="K40" s="82"/>
      <c r="L40" s="204"/>
      <c r="M40" s="204"/>
      <c r="N40" s="204"/>
      <c r="O40" s="204"/>
    </row>
    <row r="41" spans="1:15" ht="16.5" x14ac:dyDescent="0.25">
      <c r="A41" s="80" t="s">
        <v>124</v>
      </c>
      <c r="B41" s="93"/>
      <c r="C41" s="93"/>
      <c r="D41" s="81"/>
      <c r="E41" s="82"/>
      <c r="F41" s="83">
        <f t="shared" si="1"/>
        <v>0</v>
      </c>
      <c r="G41" s="84"/>
      <c r="H41" s="85">
        <f t="shared" si="2"/>
        <v>0</v>
      </c>
      <c r="I41" s="199" t="s">
        <v>94</v>
      </c>
      <c r="J41" s="86">
        <f t="shared" si="3"/>
        <v>0</v>
      </c>
      <c r="K41" s="82"/>
      <c r="L41" s="204"/>
      <c r="M41" s="204"/>
      <c r="N41" s="204"/>
      <c r="O41" s="204"/>
    </row>
    <row r="42" spans="1:15" ht="16.5" x14ac:dyDescent="0.25">
      <c r="A42" s="80" t="s">
        <v>125</v>
      </c>
      <c r="B42" s="93"/>
      <c r="C42" s="93"/>
      <c r="D42" s="81"/>
      <c r="E42" s="82"/>
      <c r="F42" s="83">
        <f t="shared" si="1"/>
        <v>0</v>
      </c>
      <c r="G42" s="84"/>
      <c r="H42" s="85">
        <f t="shared" si="2"/>
        <v>0</v>
      </c>
      <c r="I42" s="199" t="s">
        <v>94</v>
      </c>
      <c r="J42" s="86">
        <f t="shared" si="3"/>
        <v>0</v>
      </c>
      <c r="K42" s="82"/>
      <c r="L42" s="204"/>
      <c r="M42" s="204"/>
      <c r="N42" s="204"/>
      <c r="O42" s="204"/>
    </row>
    <row r="43" spans="1:15" ht="16.5" x14ac:dyDescent="0.25">
      <c r="A43" s="80" t="s">
        <v>126</v>
      </c>
      <c r="B43" s="93"/>
      <c r="C43" s="93"/>
      <c r="D43" s="81"/>
      <c r="E43" s="82"/>
      <c r="F43" s="83">
        <f t="shared" si="1"/>
        <v>0</v>
      </c>
      <c r="G43" s="84"/>
      <c r="H43" s="85">
        <f t="shared" si="2"/>
        <v>0</v>
      </c>
      <c r="I43" s="199" t="s">
        <v>94</v>
      </c>
      <c r="J43" s="86">
        <f t="shared" si="3"/>
        <v>0</v>
      </c>
      <c r="K43" s="82"/>
      <c r="L43" s="204"/>
      <c r="M43" s="204"/>
      <c r="N43" s="204"/>
      <c r="O43" s="204"/>
    </row>
    <row r="44" spans="1:15" ht="16.5" x14ac:dyDescent="0.25">
      <c r="A44" s="80" t="s">
        <v>127</v>
      </c>
      <c r="B44" s="93"/>
      <c r="C44" s="93"/>
      <c r="D44" s="81"/>
      <c r="E44" s="82"/>
      <c r="F44" s="83">
        <f t="shared" si="1"/>
        <v>0</v>
      </c>
      <c r="G44" s="84"/>
      <c r="H44" s="85">
        <f t="shared" si="2"/>
        <v>0</v>
      </c>
      <c r="I44" s="199" t="s">
        <v>94</v>
      </c>
      <c r="J44" s="86">
        <f t="shared" si="3"/>
        <v>0</v>
      </c>
      <c r="K44" s="82"/>
      <c r="L44" s="204"/>
      <c r="M44" s="204"/>
      <c r="N44" s="204"/>
      <c r="O44" s="204"/>
    </row>
    <row r="45" spans="1:15" ht="16.5" x14ac:dyDescent="0.25">
      <c r="A45" s="87" t="s">
        <v>128</v>
      </c>
      <c r="B45" s="117" t="s">
        <v>129</v>
      </c>
      <c r="C45" s="118"/>
      <c r="D45" s="118"/>
      <c r="E45" s="119"/>
      <c r="F45" s="74">
        <f>SUM(F46:F58)</f>
        <v>0</v>
      </c>
      <c r="G45" s="88">
        <f>SUM(G46:G58)</f>
        <v>0</v>
      </c>
      <c r="H45" s="85">
        <f>SUM(H46:H58)</f>
        <v>0</v>
      </c>
      <c r="I45" s="89"/>
      <c r="J45" s="78">
        <f>SUM(J46:J58)</f>
        <v>0</v>
      </c>
      <c r="K45" s="79">
        <f>SUM(K46:K54)</f>
        <v>0</v>
      </c>
      <c r="L45" s="205">
        <f>SUM(L46:L55)</f>
        <v>0</v>
      </c>
      <c r="M45" s="205">
        <f t="shared" ref="M45:O45" si="6">SUM(M46:M55)</f>
        <v>0</v>
      </c>
      <c r="N45" s="205">
        <f t="shared" si="6"/>
        <v>0</v>
      </c>
      <c r="O45" s="205">
        <f t="shared" si="6"/>
        <v>0</v>
      </c>
    </row>
    <row r="46" spans="1:15" ht="16.5" x14ac:dyDescent="0.25">
      <c r="A46" s="80" t="s">
        <v>130</v>
      </c>
      <c r="B46" s="200"/>
      <c r="C46" s="93"/>
      <c r="D46" s="81"/>
      <c r="E46" s="82"/>
      <c r="F46" s="83">
        <f t="shared" si="1"/>
        <v>0</v>
      </c>
      <c r="G46" s="84"/>
      <c r="H46" s="85">
        <f t="shared" si="2"/>
        <v>0</v>
      </c>
      <c r="I46" s="199" t="s">
        <v>94</v>
      </c>
      <c r="J46" s="86">
        <f t="shared" si="3"/>
        <v>0</v>
      </c>
      <c r="K46" s="82"/>
      <c r="L46" s="204"/>
      <c r="M46" s="204"/>
      <c r="N46" s="204"/>
      <c r="O46" s="204"/>
    </row>
    <row r="47" spans="1:15" ht="16.5" x14ac:dyDescent="0.25">
      <c r="A47" s="80" t="s">
        <v>131</v>
      </c>
      <c r="B47" s="93"/>
      <c r="C47" s="93"/>
      <c r="D47" s="81"/>
      <c r="E47" s="82"/>
      <c r="F47" s="83">
        <f t="shared" si="1"/>
        <v>0</v>
      </c>
      <c r="G47" s="84"/>
      <c r="H47" s="85">
        <f t="shared" si="2"/>
        <v>0</v>
      </c>
      <c r="I47" s="199" t="s">
        <v>94</v>
      </c>
      <c r="J47" s="86">
        <f t="shared" si="3"/>
        <v>0</v>
      </c>
      <c r="K47" s="82"/>
      <c r="L47" s="204"/>
      <c r="M47" s="204"/>
      <c r="N47" s="204"/>
      <c r="O47" s="204"/>
    </row>
    <row r="48" spans="1:15" ht="16.5" x14ac:dyDescent="0.25">
      <c r="A48" s="80" t="s">
        <v>132</v>
      </c>
      <c r="B48" s="93"/>
      <c r="C48" s="93"/>
      <c r="D48" s="81"/>
      <c r="E48" s="82"/>
      <c r="F48" s="83">
        <f t="shared" si="1"/>
        <v>0</v>
      </c>
      <c r="G48" s="84"/>
      <c r="H48" s="85">
        <f t="shared" si="2"/>
        <v>0</v>
      </c>
      <c r="I48" s="199" t="s">
        <v>94</v>
      </c>
      <c r="J48" s="86">
        <f t="shared" si="3"/>
        <v>0</v>
      </c>
      <c r="K48" s="82"/>
      <c r="L48" s="204"/>
      <c r="M48" s="204"/>
      <c r="N48" s="204"/>
      <c r="O48" s="204"/>
    </row>
    <row r="49" spans="1:17" ht="16.5" x14ac:dyDescent="0.25">
      <c r="A49" s="80" t="s">
        <v>133</v>
      </c>
      <c r="B49" s="93"/>
      <c r="C49" s="93"/>
      <c r="D49" s="81"/>
      <c r="E49" s="82"/>
      <c r="F49" s="90">
        <f t="shared" si="1"/>
        <v>0</v>
      </c>
      <c r="G49" s="91"/>
      <c r="H49" s="92">
        <f t="shared" si="2"/>
        <v>0</v>
      </c>
      <c r="I49" s="199" t="s">
        <v>94</v>
      </c>
      <c r="J49" s="86">
        <f t="shared" si="3"/>
        <v>0</v>
      </c>
      <c r="K49" s="82"/>
      <c r="L49" s="204"/>
      <c r="M49" s="204"/>
      <c r="N49" s="204"/>
      <c r="O49" s="204"/>
    </row>
    <row r="50" spans="1:17" ht="16.5" x14ac:dyDescent="0.25">
      <c r="A50" s="80" t="s">
        <v>134</v>
      </c>
      <c r="B50" s="93"/>
      <c r="C50" s="93"/>
      <c r="D50" s="93"/>
      <c r="E50" s="82"/>
      <c r="F50" s="94">
        <f t="shared" si="1"/>
        <v>0</v>
      </c>
      <c r="G50" s="82"/>
      <c r="H50" s="95">
        <f t="shared" si="2"/>
        <v>0</v>
      </c>
      <c r="I50" s="199" t="s">
        <v>94</v>
      </c>
      <c r="J50" s="86">
        <f t="shared" si="3"/>
        <v>0</v>
      </c>
      <c r="K50" s="82"/>
      <c r="L50" s="204"/>
      <c r="M50" s="204"/>
      <c r="N50" s="204"/>
      <c r="O50" s="204"/>
    </row>
    <row r="51" spans="1:17" ht="16.5" x14ac:dyDescent="0.25">
      <c r="A51" s="80" t="s">
        <v>135</v>
      </c>
      <c r="B51" s="93"/>
      <c r="C51" s="93"/>
      <c r="D51" s="93"/>
      <c r="E51" s="82"/>
      <c r="F51" s="94">
        <f t="shared" si="1"/>
        <v>0</v>
      </c>
      <c r="G51" s="82"/>
      <c r="H51" s="95">
        <f t="shared" si="2"/>
        <v>0</v>
      </c>
      <c r="I51" s="199" t="s">
        <v>94</v>
      </c>
      <c r="J51" s="86">
        <f t="shared" si="3"/>
        <v>0</v>
      </c>
      <c r="K51" s="82"/>
      <c r="L51" s="204"/>
      <c r="M51" s="204"/>
      <c r="N51" s="204"/>
      <c r="O51" s="204"/>
    </row>
    <row r="52" spans="1:17" ht="16.5" x14ac:dyDescent="0.25">
      <c r="A52" s="80" t="s">
        <v>136</v>
      </c>
      <c r="B52" s="93"/>
      <c r="C52" s="93"/>
      <c r="D52" s="93"/>
      <c r="E52" s="82"/>
      <c r="F52" s="94">
        <f t="shared" si="1"/>
        <v>0</v>
      </c>
      <c r="G52" s="82"/>
      <c r="H52" s="95">
        <f t="shared" si="2"/>
        <v>0</v>
      </c>
      <c r="I52" s="199" t="s">
        <v>94</v>
      </c>
      <c r="J52" s="86">
        <f t="shared" si="3"/>
        <v>0</v>
      </c>
      <c r="K52" s="82"/>
      <c r="L52" s="204"/>
      <c r="M52" s="204"/>
      <c r="N52" s="204"/>
      <c r="O52" s="204"/>
    </row>
    <row r="53" spans="1:17" ht="16.5" x14ac:dyDescent="0.25">
      <c r="A53" s="80" t="s">
        <v>137</v>
      </c>
      <c r="B53" s="93"/>
      <c r="C53" s="93"/>
      <c r="D53" s="93"/>
      <c r="E53" s="82"/>
      <c r="F53" s="94">
        <f t="shared" si="1"/>
        <v>0</v>
      </c>
      <c r="G53" s="82"/>
      <c r="H53" s="95">
        <f t="shared" si="2"/>
        <v>0</v>
      </c>
      <c r="I53" s="199" t="s">
        <v>94</v>
      </c>
      <c r="J53" s="86">
        <f t="shared" si="3"/>
        <v>0</v>
      </c>
      <c r="K53" s="82"/>
      <c r="L53" s="204"/>
      <c r="M53" s="204"/>
      <c r="N53" s="204"/>
      <c r="O53" s="204"/>
    </row>
    <row r="54" spans="1:17" ht="16.5" x14ac:dyDescent="0.25">
      <c r="A54" s="80" t="s">
        <v>138</v>
      </c>
      <c r="B54" s="93"/>
      <c r="C54" s="93"/>
      <c r="D54" s="93"/>
      <c r="E54" s="82"/>
      <c r="F54" s="94">
        <f t="shared" si="1"/>
        <v>0</v>
      </c>
      <c r="G54" s="82"/>
      <c r="H54" s="95">
        <f t="shared" si="2"/>
        <v>0</v>
      </c>
      <c r="I54" s="199" t="s">
        <v>94</v>
      </c>
      <c r="J54" s="86">
        <f t="shared" si="3"/>
        <v>0</v>
      </c>
      <c r="K54" s="82"/>
      <c r="L54" s="204"/>
      <c r="M54" s="204"/>
      <c r="N54" s="204"/>
      <c r="O54" s="204"/>
    </row>
    <row r="55" spans="1:17" ht="16.5" x14ac:dyDescent="0.25">
      <c r="A55" s="80" t="s">
        <v>139</v>
      </c>
      <c r="B55" s="93"/>
      <c r="C55" s="93"/>
      <c r="D55" s="93"/>
      <c r="E55" s="82"/>
      <c r="F55" s="94">
        <f t="shared" si="1"/>
        <v>0</v>
      </c>
      <c r="G55" s="82"/>
      <c r="H55" s="95">
        <f t="shared" si="2"/>
        <v>0</v>
      </c>
      <c r="I55" s="199" t="s">
        <v>94</v>
      </c>
      <c r="J55" s="86">
        <f t="shared" si="3"/>
        <v>0</v>
      </c>
      <c r="K55" s="82"/>
      <c r="L55" s="204"/>
      <c r="M55" s="204"/>
      <c r="N55" s="204"/>
      <c r="O55" s="204"/>
    </row>
    <row r="56" spans="1:17" ht="16.5" x14ac:dyDescent="0.25">
      <c r="A56" s="87" t="s">
        <v>140</v>
      </c>
      <c r="B56" s="117" t="s">
        <v>141</v>
      </c>
      <c r="C56" s="118"/>
      <c r="D56" s="118"/>
      <c r="E56" s="119"/>
      <c r="F56" s="113">
        <f>SUM(F57:F58)</f>
        <v>0</v>
      </c>
      <c r="G56" s="79">
        <f>SUM(G57:G58)</f>
        <v>0</v>
      </c>
      <c r="H56" s="114">
        <f>SUM(H57:H58)</f>
        <v>0</v>
      </c>
      <c r="I56" s="89"/>
      <c r="J56" s="78">
        <f>SUM(J57:J58)</f>
        <v>0</v>
      </c>
      <c r="K56" s="79">
        <f>SUM(K57:K58)</f>
        <v>0</v>
      </c>
      <c r="L56" s="205">
        <f>SUM(L57:L58)</f>
        <v>0</v>
      </c>
      <c r="M56" s="205">
        <f t="shared" ref="M56:O56" si="7">SUM(M57:M58)</f>
        <v>0</v>
      </c>
      <c r="N56" s="205">
        <f t="shared" si="7"/>
        <v>0</v>
      </c>
      <c r="O56" s="205">
        <f t="shared" si="7"/>
        <v>0</v>
      </c>
    </row>
    <row r="57" spans="1:17" ht="16.5" x14ac:dyDescent="0.25">
      <c r="A57" s="80" t="s">
        <v>159</v>
      </c>
      <c r="B57" s="93"/>
      <c r="C57" s="93"/>
      <c r="D57" s="93"/>
      <c r="E57" s="82"/>
      <c r="F57" s="94">
        <f t="shared" si="1"/>
        <v>0</v>
      </c>
      <c r="G57" s="82"/>
      <c r="H57" s="95">
        <f t="shared" si="2"/>
        <v>0</v>
      </c>
      <c r="I57" s="199" t="s">
        <v>94</v>
      </c>
      <c r="J57" s="86">
        <f t="shared" si="3"/>
        <v>0</v>
      </c>
      <c r="K57" s="82"/>
      <c r="L57" s="204"/>
      <c r="M57" s="204"/>
      <c r="N57" s="204"/>
      <c r="O57" s="204"/>
    </row>
    <row r="58" spans="1:17" ht="16.5" x14ac:dyDescent="0.25">
      <c r="A58" s="80"/>
      <c r="B58" s="93"/>
      <c r="C58" s="93"/>
      <c r="D58" s="93"/>
      <c r="E58" s="82"/>
      <c r="F58" s="94">
        <f t="shared" si="1"/>
        <v>0</v>
      </c>
      <c r="G58" s="107"/>
      <c r="H58" s="108">
        <f t="shared" si="2"/>
        <v>0</v>
      </c>
      <c r="I58" s="201" t="s">
        <v>94</v>
      </c>
      <c r="J58" s="109">
        <f t="shared" si="3"/>
        <v>0</v>
      </c>
      <c r="K58" s="110"/>
      <c r="L58" s="204"/>
      <c r="M58" s="204"/>
      <c r="N58" s="204"/>
      <c r="O58" s="204"/>
    </row>
    <row r="59" spans="1:17" ht="16.5" customHeight="1" x14ac:dyDescent="0.25">
      <c r="A59" s="128" t="s">
        <v>142</v>
      </c>
      <c r="B59" s="157"/>
      <c r="C59" s="157"/>
      <c r="D59" s="157"/>
      <c r="E59" s="158"/>
      <c r="F59" s="96">
        <f>SUM(F12+F23+F34+F45+F56)</f>
        <v>0</v>
      </c>
      <c r="G59" s="120"/>
      <c r="H59" s="120"/>
      <c r="I59" s="120"/>
      <c r="J59" s="120"/>
      <c r="K59" s="120"/>
      <c r="L59" s="120"/>
      <c r="M59" s="120"/>
      <c r="N59" s="120"/>
      <c r="O59" s="120"/>
    </row>
    <row r="60" spans="1:17" ht="16.5" customHeight="1" x14ac:dyDescent="0.25">
      <c r="A60" s="159" t="s">
        <v>143</v>
      </c>
      <c r="B60" s="157"/>
      <c r="C60" s="157"/>
      <c r="D60" s="157"/>
      <c r="E60" s="157"/>
      <c r="F60" s="158"/>
      <c r="G60" s="111">
        <f>SUM(G12+G23+G34+G45+G56)</f>
        <v>0</v>
      </c>
      <c r="H60" s="120"/>
      <c r="I60" s="120"/>
      <c r="J60" s="120"/>
      <c r="K60" s="120"/>
      <c r="L60" s="120"/>
      <c r="M60" s="120"/>
      <c r="N60" s="120"/>
      <c r="O60" s="120"/>
    </row>
    <row r="61" spans="1:17" ht="16.5" customHeight="1" x14ac:dyDescent="0.25">
      <c r="A61" s="128" t="s">
        <v>144</v>
      </c>
      <c r="B61" s="129"/>
      <c r="C61" s="129"/>
      <c r="D61" s="129"/>
      <c r="E61" s="129"/>
      <c r="F61" s="129"/>
      <c r="G61" s="130"/>
      <c r="H61" s="112">
        <f>SUM(H12+H23+H34+H45+H56)</f>
        <v>0</v>
      </c>
      <c r="I61" s="120"/>
      <c r="J61" s="120"/>
      <c r="K61" s="120"/>
      <c r="L61" s="120"/>
      <c r="M61" s="120"/>
      <c r="N61" s="120"/>
      <c r="O61" s="120"/>
    </row>
    <row r="62" spans="1:17" ht="16.5" x14ac:dyDescent="0.3">
      <c r="A62" s="131" t="s">
        <v>145</v>
      </c>
      <c r="B62" s="131"/>
      <c r="C62" s="131"/>
      <c r="D62" s="131"/>
      <c r="E62" s="131"/>
      <c r="F62" s="131"/>
      <c r="G62" s="131"/>
      <c r="H62" s="131"/>
      <c r="I62" s="132"/>
      <c r="J62" s="121">
        <f>SUM(J12+J23+J34+J45+K12+K23+K34+K45+J56+K56)</f>
        <v>0</v>
      </c>
      <c r="K62" s="122"/>
      <c r="L62" s="150"/>
      <c r="M62" s="150"/>
      <c r="N62" s="150"/>
      <c r="O62" s="150"/>
    </row>
    <row r="63" spans="1:17" ht="16.5" x14ac:dyDescent="0.3">
      <c r="A63" s="97"/>
      <c r="B63" s="97"/>
      <c r="C63" s="97"/>
      <c r="D63" s="97"/>
      <c r="E63" s="97"/>
      <c r="F63" s="97"/>
      <c r="G63" s="97"/>
      <c r="H63" s="97"/>
      <c r="I63" s="98"/>
      <c r="J63" s="98"/>
      <c r="K63" s="98"/>
      <c r="L63" s="98"/>
      <c r="M63" s="98"/>
      <c r="N63" s="99"/>
      <c r="O63" s="100"/>
    </row>
    <row r="64" spans="1:17" ht="30" customHeight="1" x14ac:dyDescent="0.3">
      <c r="A64" s="124" t="s">
        <v>164</v>
      </c>
      <c r="B64" s="125"/>
      <c r="C64" s="206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9"/>
      <c r="Q64" s="9"/>
    </row>
    <row r="65" spans="1:17" ht="10.15" customHeight="1" x14ac:dyDescent="0.3">
      <c r="A65" s="46"/>
      <c r="B65" s="47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9"/>
      <c r="P65" s="9"/>
      <c r="Q65" s="9"/>
    </row>
    <row r="66" spans="1:17" ht="30" customHeight="1" x14ac:dyDescent="0.3">
      <c r="A66" s="126" t="s">
        <v>161</v>
      </c>
      <c r="B66" s="127"/>
      <c r="C66" s="206"/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206"/>
      <c r="O66" s="206"/>
      <c r="P66" s="9"/>
      <c r="Q66" s="9"/>
    </row>
    <row r="67" spans="1:17" ht="10.15" customHeight="1" x14ac:dyDescent="0.3">
      <c r="A67" s="46"/>
      <c r="B67" s="48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9"/>
      <c r="P67" s="9"/>
      <c r="Q67" s="9"/>
    </row>
    <row r="68" spans="1:17" ht="121.5" customHeight="1" x14ac:dyDescent="0.3">
      <c r="A68" s="222" t="s">
        <v>165</v>
      </c>
      <c r="B68" s="223"/>
      <c r="C68" s="206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9"/>
      <c r="Q68" s="9"/>
    </row>
    <row r="69" spans="1:17" ht="10.15" customHeight="1" x14ac:dyDescent="0.3">
      <c r="A69" s="46"/>
      <c r="B69" s="49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9"/>
      <c r="P69" s="9"/>
      <c r="Q69" s="9"/>
    </row>
    <row r="70" spans="1:17" ht="30" customHeight="1" x14ac:dyDescent="0.3">
      <c r="A70" s="134" t="s">
        <v>162</v>
      </c>
      <c r="B70" s="135"/>
      <c r="C70" s="206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9"/>
      <c r="Q70" s="9"/>
    </row>
    <row r="71" spans="1:17" ht="10.15" customHeight="1" x14ac:dyDescent="0.3">
      <c r="A71" s="46"/>
      <c r="B71" s="49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9"/>
      <c r="P71" s="9"/>
      <c r="Q71" s="9"/>
    </row>
    <row r="72" spans="1:17" ht="30" customHeight="1" x14ac:dyDescent="0.3">
      <c r="A72" s="136" t="s">
        <v>163</v>
      </c>
      <c r="B72" s="137"/>
      <c r="C72" s="207"/>
      <c r="D72" s="207"/>
      <c r="E72" s="207"/>
      <c r="F72" s="207"/>
      <c r="G72" s="207"/>
      <c r="H72" s="207"/>
      <c r="I72" s="207"/>
      <c r="J72" s="207"/>
      <c r="K72" s="207"/>
      <c r="L72" s="207"/>
      <c r="M72" s="207"/>
      <c r="N72" s="207"/>
      <c r="O72" s="207"/>
      <c r="P72" s="9"/>
      <c r="Q72" s="9"/>
    </row>
    <row r="73" spans="1:17" ht="16.5" customHeight="1" x14ac:dyDescent="0.3">
      <c r="A73" s="105"/>
      <c r="B73" s="106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9"/>
      <c r="P73" s="9"/>
      <c r="Q73" s="9"/>
    </row>
    <row r="74" spans="1:17" ht="15.75" x14ac:dyDescent="0.25">
      <c r="A74" s="123" t="s">
        <v>146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</row>
    <row r="75" spans="1:17" ht="61.5" customHeight="1" x14ac:dyDescent="0.25">
      <c r="A75" s="115" t="s">
        <v>149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</row>
    <row r="76" spans="1:17" ht="16.5" x14ac:dyDescent="0.25">
      <c r="A76" s="101"/>
      <c r="B76" s="103"/>
      <c r="C76" s="101"/>
      <c r="D76" s="101"/>
      <c r="E76" s="101"/>
      <c r="F76" s="101"/>
      <c r="G76" s="101"/>
      <c r="H76" s="102"/>
      <c r="I76" s="102"/>
      <c r="J76" s="102"/>
      <c r="K76" s="102"/>
      <c r="L76" s="102"/>
      <c r="M76" s="102"/>
      <c r="N76" s="102"/>
      <c r="O76" s="102"/>
    </row>
    <row r="77" spans="1:17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</row>
    <row r="79" spans="1:17" ht="16.5" x14ac:dyDescent="0.3">
      <c r="B79" s="9"/>
    </row>
  </sheetData>
  <sheetProtection algorithmName="SHA-512" hashValue="s1xiw08KR7r+Jys21guDue41bt50FIunI5AHPFYzvrdbc0WFCdOWbjswBfB+58mBJwIn085G4h+/U20R/iB+AA==" saltValue="X6xsSWkfVl/ys7xM1Hat7Q==" spinCount="100000" sheet="1" objects="1" scenarios="1" formatCells="0" formatRows="0"/>
  <mergeCells count="54">
    <mergeCell ref="C64:O64"/>
    <mergeCell ref="C66:O66"/>
    <mergeCell ref="C68:O68"/>
    <mergeCell ref="C70:O70"/>
    <mergeCell ref="C72:O72"/>
    <mergeCell ref="H60:O60"/>
    <mergeCell ref="I61:O61"/>
    <mergeCell ref="L62:O62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A59:E59"/>
    <mergeCell ref="A60:F60"/>
    <mergeCell ref="H1:O1"/>
    <mergeCell ref="H2:O2"/>
    <mergeCell ref="A4:O4"/>
    <mergeCell ref="J6:K6"/>
    <mergeCell ref="L6:M6"/>
    <mergeCell ref="N6:O6"/>
    <mergeCell ref="A6:I6"/>
    <mergeCell ref="J7:K7"/>
    <mergeCell ref="L7:M7"/>
    <mergeCell ref="N7:O7"/>
    <mergeCell ref="A9:K9"/>
    <mergeCell ref="A7:I7"/>
    <mergeCell ref="L10:O10"/>
    <mergeCell ref="B12:E12"/>
    <mergeCell ref="B23:E23"/>
    <mergeCell ref="B34:E34"/>
    <mergeCell ref="B45:E45"/>
    <mergeCell ref="A75:O75"/>
    <mergeCell ref="A77:O77"/>
    <mergeCell ref="B56:E56"/>
    <mergeCell ref="G59:O59"/>
    <mergeCell ref="J62:K62"/>
    <mergeCell ref="A74:O74"/>
    <mergeCell ref="A64:B64"/>
    <mergeCell ref="A66:B66"/>
    <mergeCell ref="A61:G61"/>
    <mergeCell ref="A62:I62"/>
    <mergeCell ref="C65:N65"/>
    <mergeCell ref="C67:N67"/>
    <mergeCell ref="C69:N69"/>
    <mergeCell ref="A68:B68"/>
    <mergeCell ref="A70:B70"/>
    <mergeCell ref="A72:B72"/>
  </mergeCells>
  <dataValidations count="2">
    <dataValidation type="list" allowBlank="1" showInputMessage="1" showErrorMessage="1" sqref="I13:I58" xr:uid="{16C8FD83-373B-42FD-8F9E-B3F70770B0F7}">
      <formula1>"VAT 23%,VAT 8%,VAT 5%,bez VAT"</formula1>
    </dataValidation>
    <dataValidation type="list" allowBlank="1" showInputMessage="1" showErrorMessage="1" sqref="I12" xr:uid="{FE9A8AFA-F04B-4C6F-8219-F408B7650C8A}">
      <formula1>"VAT 22%,bez VAT,VAT 8%"</formula1>
    </dataValidation>
  </dataValidations>
  <pageMargins left="0.70866141732283472" right="0.70866141732283472" top="0.94488188976377963" bottom="1.1417322834645669" header="0.31496062992125984" footer="0.31496062992125984"/>
  <pageSetup paperSize="9" scale="62" fitToHeight="0" orientation="landscape" r:id="rId1"/>
  <headerFooter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43"/>
  <sheetViews>
    <sheetView zoomScale="80" zoomScaleNormal="80" workbookViewId="0">
      <selection activeCell="C121" sqref="C121:O121"/>
    </sheetView>
  </sheetViews>
  <sheetFormatPr defaultRowHeight="15" x14ac:dyDescent="0.25"/>
  <cols>
    <col min="1" max="1" width="3.28515625" customWidth="1"/>
    <col min="2" max="2" width="40.5703125" customWidth="1"/>
    <col min="3" max="15" width="12" customWidth="1"/>
    <col min="16" max="16" width="9.7109375" customWidth="1"/>
    <col min="17" max="17" width="10.42578125" customWidth="1"/>
    <col min="18" max="18" width="8.28515625" customWidth="1"/>
    <col min="19" max="19" width="8" customWidth="1"/>
  </cols>
  <sheetData>
    <row r="2" spans="1:19" ht="15" customHeight="1" x14ac:dyDescent="0.25"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40"/>
      <c r="P2" s="40"/>
      <c r="Q2" s="40"/>
      <c r="R2" s="40"/>
      <c r="S2" s="40"/>
    </row>
    <row r="3" spans="1:19" ht="15" customHeight="1" x14ac:dyDescent="0.25">
      <c r="B3" s="174" t="s">
        <v>148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"/>
      <c r="P3" s="1"/>
      <c r="Q3" s="1"/>
      <c r="R3" s="1"/>
      <c r="S3" s="1"/>
    </row>
    <row r="4" spans="1:19" x14ac:dyDescent="0.25">
      <c r="B4" s="2"/>
    </row>
    <row r="5" spans="1:19" ht="15" customHeight="1" x14ac:dyDescent="0.25">
      <c r="A5" s="196" t="s">
        <v>158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2">
        <f>SUM(N7:N8)</f>
        <v>0</v>
      </c>
      <c r="O5" s="194" t="str">
        <f>IF(N5&gt;10,"Maksymalna liczba osób przewidzianych do zatrudnienia nie może przekroczyć 10","")</f>
        <v/>
      </c>
      <c r="P5" s="195"/>
      <c r="Q5" s="195"/>
      <c r="R5" s="195"/>
      <c r="S5" s="195"/>
    </row>
    <row r="6" spans="1:19" x14ac:dyDescent="0.25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3"/>
      <c r="O6" s="194"/>
      <c r="P6" s="195"/>
      <c r="Q6" s="195"/>
      <c r="R6" s="195"/>
      <c r="S6" s="195"/>
    </row>
    <row r="7" spans="1:19" x14ac:dyDescent="0.25">
      <c r="A7" s="171"/>
      <c r="B7" s="171"/>
      <c r="C7" s="172" t="s">
        <v>24</v>
      </c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20"/>
      <c r="O7" s="6"/>
      <c r="P7" s="4"/>
      <c r="Q7" s="4"/>
      <c r="R7" s="4"/>
      <c r="S7" s="4"/>
    </row>
    <row r="8" spans="1:19" x14ac:dyDescent="0.25">
      <c r="A8" s="171"/>
      <c r="B8" s="171"/>
      <c r="C8" s="172" t="s">
        <v>25</v>
      </c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20"/>
      <c r="O8" s="6"/>
      <c r="P8" s="4"/>
      <c r="Q8" s="4"/>
      <c r="R8" s="4"/>
      <c r="S8" s="4"/>
    </row>
    <row r="10" spans="1:19" ht="14.45" customHeight="1" x14ac:dyDescent="0.25">
      <c r="A10" s="172" t="s">
        <v>30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88">
        <f>SUM(C14:F17)</f>
        <v>0</v>
      </c>
      <c r="N10" s="188"/>
      <c r="O10" s="185" t="str">
        <f>IF(M10&gt;240000,"Maksymalna wartość dotacji inwestycyjnej wynosi 24 0000,00 zł","")</f>
        <v/>
      </c>
      <c r="P10" s="185"/>
      <c r="Q10" s="185"/>
      <c r="R10" s="185"/>
      <c r="S10" s="185"/>
    </row>
    <row r="11" spans="1:19" x14ac:dyDescent="0.25">
      <c r="B11" s="2"/>
    </row>
    <row r="12" spans="1:19" ht="16.5" x14ac:dyDescent="0.3">
      <c r="A12" s="42" t="s">
        <v>150</v>
      </c>
      <c r="B12" s="42" t="s">
        <v>31</v>
      </c>
      <c r="C12" s="182" t="s">
        <v>0</v>
      </c>
      <c r="D12" s="182"/>
      <c r="E12" s="182"/>
      <c r="F12" s="182"/>
      <c r="G12" s="182"/>
      <c r="H12" s="182"/>
      <c r="I12" s="182"/>
      <c r="J12" s="182"/>
      <c r="K12" s="182" t="s">
        <v>1</v>
      </c>
      <c r="L12" s="182"/>
      <c r="M12" s="182"/>
      <c r="N12" s="182"/>
      <c r="O12" s="186" t="str">
        <f>IF(SUM(C14:F17)&gt;240000,"Przekroczono limit wydatków","")</f>
        <v/>
      </c>
      <c r="P12" s="187"/>
      <c r="Q12" s="187"/>
      <c r="R12" s="187"/>
      <c r="S12" s="187"/>
    </row>
    <row r="13" spans="1:19" ht="16.5" x14ac:dyDescent="0.3">
      <c r="A13" s="7"/>
      <c r="B13" s="7" t="s">
        <v>2</v>
      </c>
      <c r="C13" s="8" t="s">
        <v>3</v>
      </c>
      <c r="D13" s="8" t="s">
        <v>4</v>
      </c>
      <c r="E13" s="8" t="s">
        <v>5</v>
      </c>
      <c r="F13" s="8" t="s">
        <v>6</v>
      </c>
      <c r="G13" s="8" t="s">
        <v>7</v>
      </c>
      <c r="H13" s="8" t="s">
        <v>8</v>
      </c>
      <c r="I13" s="8" t="s">
        <v>9</v>
      </c>
      <c r="J13" s="8" t="s">
        <v>10</v>
      </c>
      <c r="K13" s="8" t="s">
        <v>11</v>
      </c>
      <c r="L13" s="8" t="s">
        <v>12</v>
      </c>
      <c r="M13" s="8" t="s">
        <v>9</v>
      </c>
      <c r="N13" s="8" t="s">
        <v>10</v>
      </c>
      <c r="O13" s="9"/>
      <c r="P13" s="9"/>
      <c r="Q13" s="9"/>
      <c r="R13" s="9"/>
      <c r="S13" s="9"/>
    </row>
    <row r="14" spans="1:19" ht="14.45" customHeight="1" x14ac:dyDescent="0.3">
      <c r="A14" s="50">
        <v>1</v>
      </c>
      <c r="B14" s="60" t="s">
        <v>35</v>
      </c>
      <c r="C14" s="41">
        <f>'I. Plan inwestycyjny'!L12</f>
        <v>0</v>
      </c>
      <c r="D14" s="41">
        <f>'I. Plan inwestycyjny'!M12</f>
        <v>0</v>
      </c>
      <c r="E14" s="41">
        <f>'I. Plan inwestycyjny'!N12</f>
        <v>0</v>
      </c>
      <c r="F14" s="41">
        <f>'I. Plan inwestycyjny'!O12</f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9"/>
      <c r="P14" s="9"/>
      <c r="Q14" s="9"/>
      <c r="R14" s="9"/>
      <c r="S14" s="9"/>
    </row>
    <row r="15" spans="1:19" ht="14.45" customHeight="1" x14ac:dyDescent="0.3">
      <c r="A15" s="50">
        <v>2</v>
      </c>
      <c r="B15" s="25" t="s">
        <v>36</v>
      </c>
      <c r="C15" s="41">
        <f>'I. Plan inwestycyjny'!L23</f>
        <v>0</v>
      </c>
      <c r="D15" s="41">
        <f>'I. Plan inwestycyjny'!M23</f>
        <v>0</v>
      </c>
      <c r="E15" s="41">
        <f>'I. Plan inwestycyjny'!N23</f>
        <v>0</v>
      </c>
      <c r="F15" s="41">
        <f>'I. Plan inwestycyjny'!O23</f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9"/>
      <c r="P15" s="9"/>
      <c r="Q15" s="9"/>
      <c r="R15" s="9"/>
      <c r="S15" s="9"/>
    </row>
    <row r="16" spans="1:19" ht="16.5" x14ac:dyDescent="0.3">
      <c r="A16" s="50">
        <v>3</v>
      </c>
      <c r="B16" s="25" t="s">
        <v>37</v>
      </c>
      <c r="C16" s="41">
        <f>'I. Plan inwestycyjny'!L34</f>
        <v>0</v>
      </c>
      <c r="D16" s="41">
        <f>'I. Plan inwestycyjny'!M34</f>
        <v>0</v>
      </c>
      <c r="E16" s="41">
        <f>'I. Plan inwestycyjny'!N34</f>
        <v>0</v>
      </c>
      <c r="F16" s="41">
        <f>'I. Plan inwestycyjny'!O34</f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9"/>
      <c r="P16" s="9"/>
      <c r="Q16" s="9"/>
      <c r="R16" s="9"/>
      <c r="S16" s="9"/>
    </row>
    <row r="17" spans="1:19" ht="16.5" x14ac:dyDescent="0.3">
      <c r="A17" s="50">
        <v>4</v>
      </c>
      <c r="B17" s="13" t="s">
        <v>38</v>
      </c>
      <c r="C17" s="41">
        <f>'I. Plan inwestycyjny'!L45</f>
        <v>0</v>
      </c>
      <c r="D17" s="41">
        <f>'I. Plan inwestycyjny'!M45</f>
        <v>0</v>
      </c>
      <c r="E17" s="41">
        <f>'I. Plan inwestycyjny'!N45</f>
        <v>0</v>
      </c>
      <c r="F17" s="41">
        <f>'I. Plan inwestycyjny'!O45</f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9"/>
      <c r="P17" s="9"/>
      <c r="Q17" s="9"/>
      <c r="R17" s="9"/>
      <c r="S17" s="9"/>
    </row>
    <row r="18" spans="1:19" ht="16.5" x14ac:dyDescent="0.3">
      <c r="A18" s="50">
        <v>5</v>
      </c>
      <c r="B18" s="13" t="s">
        <v>141</v>
      </c>
      <c r="C18" s="41">
        <f>'I. Plan inwestycyjny'!L56</f>
        <v>0</v>
      </c>
      <c r="D18" s="41">
        <f>'I. Plan inwestycyjny'!M56</f>
        <v>0</v>
      </c>
      <c r="E18" s="41">
        <f>'I. Plan inwestycyjny'!N56</f>
        <v>0</v>
      </c>
      <c r="F18" s="41">
        <f>'I. Plan inwestycyjny'!O56</f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9"/>
      <c r="P18" s="9"/>
      <c r="Q18" s="9"/>
      <c r="R18" s="9"/>
      <c r="S18" s="9"/>
    </row>
    <row r="19" spans="1:19" ht="27" x14ac:dyDescent="0.3">
      <c r="A19" s="50">
        <v>6</v>
      </c>
      <c r="B19" s="12" t="s">
        <v>76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9"/>
      <c r="P19" s="9"/>
      <c r="Q19" s="9"/>
      <c r="R19" s="9"/>
      <c r="S19" s="9"/>
    </row>
    <row r="20" spans="1:19" ht="16.5" x14ac:dyDescent="0.3">
      <c r="A20" s="173">
        <v>7</v>
      </c>
      <c r="B20" s="12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9"/>
      <c r="Q20" s="9"/>
      <c r="R20" s="9"/>
      <c r="S20" s="9"/>
    </row>
    <row r="21" spans="1:19" ht="16.5" x14ac:dyDescent="0.3">
      <c r="A21" s="173"/>
      <c r="B21" s="12" t="s">
        <v>13</v>
      </c>
      <c r="C21" s="10"/>
      <c r="D21" s="10"/>
      <c r="E21" s="10"/>
      <c r="F21" s="10"/>
      <c r="G21" s="10"/>
      <c r="H21" s="10"/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9"/>
      <c r="P21" s="9"/>
      <c r="Q21" s="9"/>
      <c r="R21" s="9"/>
      <c r="S21" s="9"/>
    </row>
    <row r="22" spans="1:19" ht="16.5" x14ac:dyDescent="0.3">
      <c r="A22" s="165">
        <v>8</v>
      </c>
      <c r="B22" s="12" t="s">
        <v>40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9"/>
      <c r="P22" s="9"/>
      <c r="Q22" s="9"/>
      <c r="R22" s="9"/>
      <c r="S22" s="9"/>
    </row>
    <row r="23" spans="1:19" ht="16.5" x14ac:dyDescent="0.3">
      <c r="A23" s="167"/>
      <c r="B23" s="12" t="s">
        <v>13</v>
      </c>
      <c r="C23" s="10"/>
      <c r="D23" s="10"/>
      <c r="E23" s="10"/>
      <c r="F23" s="10"/>
      <c r="G23" s="10"/>
      <c r="H23" s="10"/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9"/>
      <c r="P23" s="9"/>
      <c r="Q23" s="9"/>
      <c r="R23" s="9"/>
      <c r="S23" s="9"/>
    </row>
    <row r="24" spans="1:19" ht="16.5" x14ac:dyDescent="0.3">
      <c r="A24" s="165">
        <v>9</v>
      </c>
      <c r="B24" s="12" t="s">
        <v>41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9"/>
      <c r="P24" s="9"/>
      <c r="Q24" s="9"/>
      <c r="R24" s="9"/>
      <c r="S24" s="9"/>
    </row>
    <row r="25" spans="1:19" ht="16.5" x14ac:dyDescent="0.3">
      <c r="A25" s="167"/>
      <c r="B25" s="12" t="s">
        <v>13</v>
      </c>
      <c r="C25" s="10"/>
      <c r="D25" s="10"/>
      <c r="E25" s="10"/>
      <c r="F25" s="10"/>
      <c r="G25" s="10"/>
      <c r="H25" s="10"/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9"/>
      <c r="P25" s="9"/>
      <c r="Q25" s="9"/>
      <c r="R25" s="9"/>
      <c r="S25" s="9"/>
    </row>
    <row r="26" spans="1:19" ht="16.5" x14ac:dyDescent="0.3">
      <c r="A26" s="165">
        <v>10</v>
      </c>
      <c r="B26" s="12" t="s">
        <v>42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9"/>
      <c r="P26" s="9"/>
      <c r="Q26" s="9"/>
      <c r="R26" s="9"/>
      <c r="S26" s="9"/>
    </row>
    <row r="27" spans="1:19" ht="16.5" x14ac:dyDescent="0.3">
      <c r="A27" s="167"/>
      <c r="B27" s="12" t="s">
        <v>13</v>
      </c>
      <c r="C27" s="10"/>
      <c r="D27" s="10"/>
      <c r="E27" s="10"/>
      <c r="F27" s="10"/>
      <c r="G27" s="10"/>
      <c r="H27" s="10"/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9"/>
      <c r="P27" s="9"/>
      <c r="Q27" s="9"/>
      <c r="R27" s="9"/>
      <c r="S27" s="9"/>
    </row>
    <row r="28" spans="1:19" ht="16.5" x14ac:dyDescent="0.3">
      <c r="A28" s="165">
        <v>11</v>
      </c>
      <c r="B28" s="12" t="s">
        <v>43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9"/>
      <c r="P28" s="9"/>
      <c r="Q28" s="9"/>
      <c r="R28" s="9"/>
      <c r="S28" s="9"/>
    </row>
    <row r="29" spans="1:19" ht="16.5" x14ac:dyDescent="0.3">
      <c r="A29" s="167"/>
      <c r="B29" s="12" t="s">
        <v>13</v>
      </c>
      <c r="C29" s="10"/>
      <c r="D29" s="10"/>
      <c r="E29" s="10"/>
      <c r="F29" s="10"/>
      <c r="G29" s="10"/>
      <c r="H29" s="10"/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9"/>
      <c r="P29" s="9"/>
      <c r="Q29" s="9"/>
      <c r="R29" s="9"/>
      <c r="S29" s="9"/>
    </row>
    <row r="30" spans="1:19" ht="16.5" x14ac:dyDescent="0.3">
      <c r="A30" s="165">
        <v>12</v>
      </c>
      <c r="B30" s="12" t="s">
        <v>44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9"/>
      <c r="P30" s="9"/>
      <c r="Q30" s="9"/>
      <c r="R30" s="9"/>
      <c r="S30" s="9"/>
    </row>
    <row r="31" spans="1:19" ht="16.5" x14ac:dyDescent="0.3">
      <c r="A31" s="167"/>
      <c r="B31" s="12" t="s">
        <v>13</v>
      </c>
      <c r="C31" s="10"/>
      <c r="D31" s="10"/>
      <c r="E31" s="10"/>
      <c r="F31" s="10"/>
      <c r="G31" s="10"/>
      <c r="H31" s="10"/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9"/>
      <c r="P31" s="9"/>
      <c r="Q31" s="9"/>
      <c r="R31" s="9"/>
      <c r="S31" s="9"/>
    </row>
    <row r="32" spans="1:19" ht="16.5" x14ac:dyDescent="0.3">
      <c r="A32" s="165">
        <v>13</v>
      </c>
      <c r="B32" s="12" t="s">
        <v>45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9"/>
      <c r="P32" s="9"/>
      <c r="Q32" s="9"/>
      <c r="R32" s="9"/>
      <c r="S32" s="9"/>
    </row>
    <row r="33" spans="1:19" ht="16.5" x14ac:dyDescent="0.3">
      <c r="A33" s="167"/>
      <c r="B33" s="12" t="s">
        <v>13</v>
      </c>
      <c r="C33" s="10"/>
      <c r="D33" s="10"/>
      <c r="E33" s="10"/>
      <c r="F33" s="10"/>
      <c r="G33" s="10"/>
      <c r="H33" s="10"/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9"/>
      <c r="P33" s="9"/>
      <c r="Q33" s="9"/>
      <c r="R33" s="9"/>
      <c r="S33" s="9"/>
    </row>
    <row r="34" spans="1:19" ht="16.5" x14ac:dyDescent="0.3">
      <c r="A34" s="165">
        <v>14</v>
      </c>
      <c r="B34" s="12" t="s">
        <v>46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9"/>
      <c r="P34" s="9"/>
      <c r="Q34" s="9"/>
      <c r="R34" s="9"/>
      <c r="S34" s="9"/>
    </row>
    <row r="35" spans="1:19" ht="14.45" customHeight="1" x14ac:dyDescent="0.3">
      <c r="A35" s="167"/>
      <c r="B35" s="12" t="s">
        <v>13</v>
      </c>
      <c r="C35" s="10"/>
      <c r="D35" s="10"/>
      <c r="E35" s="10"/>
      <c r="F35" s="10"/>
      <c r="G35" s="10"/>
      <c r="H35" s="10"/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9"/>
      <c r="P35" s="9"/>
      <c r="Q35" s="9"/>
      <c r="R35" s="9"/>
      <c r="S35" s="9"/>
    </row>
    <row r="36" spans="1:19" ht="14.45" customHeight="1" x14ac:dyDescent="0.3">
      <c r="A36" s="169">
        <v>15</v>
      </c>
      <c r="B36" s="12" t="s">
        <v>47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9"/>
      <c r="P36" s="9"/>
      <c r="Q36" s="9"/>
      <c r="R36" s="9"/>
      <c r="S36" s="9"/>
    </row>
    <row r="37" spans="1:19" ht="16.5" x14ac:dyDescent="0.3">
      <c r="A37" s="170"/>
      <c r="B37" s="12" t="s">
        <v>13</v>
      </c>
      <c r="C37" s="10"/>
      <c r="D37" s="10"/>
      <c r="E37" s="10"/>
      <c r="F37" s="10"/>
      <c r="G37" s="10"/>
      <c r="H37" s="10"/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9"/>
      <c r="P37" s="9"/>
      <c r="Q37" s="9"/>
      <c r="R37" s="9"/>
      <c r="S37" s="9"/>
    </row>
    <row r="38" spans="1:19" ht="16.5" x14ac:dyDescent="0.3">
      <c r="A38" s="165">
        <v>16</v>
      </c>
      <c r="B38" s="12" t="s">
        <v>48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9"/>
      <c r="P38" s="9"/>
      <c r="Q38" s="9"/>
      <c r="R38" s="9"/>
      <c r="S38" s="9"/>
    </row>
    <row r="39" spans="1:19" ht="16.5" x14ac:dyDescent="0.3">
      <c r="A39" s="167"/>
      <c r="B39" s="12" t="s">
        <v>13</v>
      </c>
      <c r="C39" s="10"/>
      <c r="D39" s="10"/>
      <c r="E39" s="10"/>
      <c r="F39" s="10"/>
      <c r="G39" s="10"/>
      <c r="H39" s="10"/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9"/>
      <c r="P39" s="9"/>
      <c r="Q39" s="9"/>
      <c r="R39" s="9"/>
      <c r="S39" s="9"/>
    </row>
    <row r="40" spans="1:19" ht="16.5" x14ac:dyDescent="0.3">
      <c r="A40" s="165">
        <v>17</v>
      </c>
      <c r="B40" s="12" t="s">
        <v>49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9"/>
      <c r="P40" s="9"/>
      <c r="Q40" s="9"/>
      <c r="R40" s="9"/>
      <c r="S40" s="9"/>
    </row>
    <row r="41" spans="1:19" ht="16.5" x14ac:dyDescent="0.3">
      <c r="A41" s="167"/>
      <c r="B41" s="12" t="s">
        <v>13</v>
      </c>
      <c r="C41" s="10"/>
      <c r="D41" s="10"/>
      <c r="E41" s="10"/>
      <c r="F41" s="10"/>
      <c r="G41" s="10"/>
      <c r="H41" s="10"/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9"/>
      <c r="P41" s="9"/>
      <c r="Q41" s="9"/>
      <c r="R41" s="9"/>
      <c r="S41" s="9"/>
    </row>
    <row r="42" spans="1:19" ht="16.5" x14ac:dyDescent="0.3">
      <c r="A42" s="165">
        <v>18</v>
      </c>
      <c r="B42" s="12" t="s">
        <v>50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9"/>
      <c r="P42" s="9"/>
      <c r="Q42" s="9"/>
      <c r="R42" s="9"/>
      <c r="S42" s="9"/>
    </row>
    <row r="43" spans="1:19" ht="16.5" x14ac:dyDescent="0.3">
      <c r="A43" s="167"/>
      <c r="B43" s="13" t="s">
        <v>13</v>
      </c>
      <c r="C43" s="202"/>
      <c r="D43" s="202"/>
      <c r="E43" s="202"/>
      <c r="F43" s="202"/>
      <c r="G43" s="202"/>
      <c r="H43" s="202"/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9"/>
      <c r="P43" s="9"/>
      <c r="Q43" s="9"/>
      <c r="R43" s="9"/>
      <c r="S43" s="9"/>
    </row>
    <row r="44" spans="1:19" ht="16.5" x14ac:dyDescent="0.3">
      <c r="A44" s="165">
        <v>19</v>
      </c>
      <c r="B44" s="12" t="s">
        <v>51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9"/>
      <c r="P44" s="9"/>
      <c r="Q44" s="9"/>
      <c r="R44" s="9"/>
      <c r="S44" s="9"/>
    </row>
    <row r="45" spans="1:19" ht="16.5" x14ac:dyDescent="0.3">
      <c r="A45" s="167"/>
      <c r="B45" s="13" t="s">
        <v>13</v>
      </c>
      <c r="C45" s="10"/>
      <c r="D45" s="10"/>
      <c r="E45" s="10"/>
      <c r="F45" s="10"/>
      <c r="G45" s="10"/>
      <c r="H45" s="10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9"/>
      <c r="P45" s="9"/>
      <c r="Q45" s="9"/>
      <c r="R45" s="9"/>
      <c r="S45" s="9"/>
    </row>
    <row r="46" spans="1:19" ht="16.5" x14ac:dyDescent="0.3">
      <c r="A46" s="165">
        <v>20</v>
      </c>
      <c r="B46" s="12" t="s">
        <v>52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9"/>
      <c r="P46" s="9"/>
      <c r="Q46" s="9"/>
      <c r="R46" s="9"/>
      <c r="S46" s="9"/>
    </row>
    <row r="47" spans="1:19" ht="16.5" x14ac:dyDescent="0.3">
      <c r="A47" s="167"/>
      <c r="B47" s="12" t="s">
        <v>13</v>
      </c>
      <c r="C47" s="10"/>
      <c r="D47" s="10"/>
      <c r="E47" s="10"/>
      <c r="F47" s="10"/>
      <c r="G47" s="10"/>
      <c r="H47" s="10"/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9"/>
      <c r="P47" s="9"/>
      <c r="Q47" s="9"/>
      <c r="R47" s="9"/>
      <c r="S47" s="9"/>
    </row>
    <row r="48" spans="1:19" ht="16.5" x14ac:dyDescent="0.3">
      <c r="A48" s="165">
        <v>21</v>
      </c>
      <c r="B48" s="12" t="s">
        <v>53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9"/>
      <c r="P48" s="9"/>
      <c r="Q48" s="9"/>
      <c r="R48" s="9"/>
      <c r="S48" s="9"/>
    </row>
    <row r="49" spans="1:19" ht="16.5" x14ac:dyDescent="0.3">
      <c r="A49" s="167"/>
      <c r="B49" s="12" t="s">
        <v>13</v>
      </c>
      <c r="C49" s="10"/>
      <c r="D49" s="10"/>
      <c r="E49" s="10"/>
      <c r="F49" s="10"/>
      <c r="G49" s="10"/>
      <c r="H49" s="10"/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9"/>
      <c r="P49" s="9"/>
      <c r="Q49" s="9"/>
      <c r="R49" s="9"/>
      <c r="S49" s="9"/>
    </row>
    <row r="50" spans="1:19" ht="16.5" x14ac:dyDescent="0.3">
      <c r="A50" s="165">
        <v>22</v>
      </c>
      <c r="B50" s="14" t="s">
        <v>54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9"/>
      <c r="P50" s="9"/>
      <c r="Q50" s="9"/>
      <c r="R50" s="9"/>
      <c r="S50" s="9"/>
    </row>
    <row r="51" spans="1:19" ht="16.5" x14ac:dyDescent="0.3">
      <c r="A51" s="167"/>
      <c r="B51" s="12" t="s">
        <v>13</v>
      </c>
      <c r="C51" s="10"/>
      <c r="D51" s="10"/>
      <c r="E51" s="10"/>
      <c r="F51" s="10"/>
      <c r="G51" s="10"/>
      <c r="H51" s="10"/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9"/>
      <c r="P51" s="9"/>
      <c r="Q51" s="9"/>
      <c r="R51" s="9"/>
      <c r="S51" s="9"/>
    </row>
    <row r="52" spans="1:19" ht="16.5" x14ac:dyDescent="0.3">
      <c r="A52" s="165">
        <v>23</v>
      </c>
      <c r="B52" s="14" t="s">
        <v>55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9"/>
      <c r="P52" s="9"/>
      <c r="Q52" s="9"/>
      <c r="R52" s="9"/>
      <c r="S52" s="9"/>
    </row>
    <row r="53" spans="1:19" ht="16.5" x14ac:dyDescent="0.3">
      <c r="A53" s="167"/>
      <c r="B53" s="12" t="s">
        <v>13</v>
      </c>
      <c r="C53" s="10"/>
      <c r="D53" s="10"/>
      <c r="E53" s="10"/>
      <c r="F53" s="10"/>
      <c r="G53" s="10"/>
      <c r="H53" s="10"/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9"/>
      <c r="P53" s="9"/>
      <c r="Q53" s="9"/>
      <c r="R53" s="9"/>
      <c r="S53" s="9"/>
    </row>
    <row r="54" spans="1:19" ht="16.5" x14ac:dyDescent="0.3">
      <c r="A54" s="165">
        <v>24</v>
      </c>
      <c r="B54" s="14" t="s">
        <v>56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9"/>
      <c r="P54" s="9"/>
      <c r="Q54" s="9"/>
      <c r="R54" s="9"/>
      <c r="S54" s="9"/>
    </row>
    <row r="55" spans="1:19" ht="16.5" x14ac:dyDescent="0.3">
      <c r="A55" s="167"/>
      <c r="B55" s="12" t="s">
        <v>13</v>
      </c>
      <c r="C55" s="10"/>
      <c r="D55" s="10"/>
      <c r="E55" s="10"/>
      <c r="F55" s="10"/>
      <c r="G55" s="10"/>
      <c r="H55" s="10"/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9"/>
      <c r="P55" s="9"/>
      <c r="Q55" s="9"/>
      <c r="R55" s="9"/>
      <c r="S55" s="9"/>
    </row>
    <row r="56" spans="1:19" ht="16.5" x14ac:dyDescent="0.3">
      <c r="A56" s="165">
        <v>25</v>
      </c>
      <c r="B56" s="14" t="s">
        <v>57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9"/>
      <c r="P56" s="9"/>
      <c r="Q56" s="9"/>
      <c r="R56" s="9"/>
      <c r="S56" s="9"/>
    </row>
    <row r="57" spans="1:19" ht="16.5" x14ac:dyDescent="0.3">
      <c r="A57" s="167"/>
      <c r="B57" s="12" t="s">
        <v>13</v>
      </c>
      <c r="C57" s="10"/>
      <c r="D57" s="10"/>
      <c r="E57" s="10"/>
      <c r="F57" s="10"/>
      <c r="G57" s="10"/>
      <c r="H57" s="10"/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9"/>
      <c r="P57" s="9"/>
      <c r="Q57" s="9"/>
      <c r="R57" s="9"/>
      <c r="S57" s="9"/>
    </row>
    <row r="58" spans="1:19" ht="16.5" x14ac:dyDescent="0.3">
      <c r="A58" s="165">
        <v>26</v>
      </c>
      <c r="B58" s="14" t="s">
        <v>58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9"/>
      <c r="P58" s="9"/>
      <c r="Q58" s="9"/>
      <c r="R58" s="9"/>
      <c r="S58" s="9"/>
    </row>
    <row r="59" spans="1:19" ht="16.5" x14ac:dyDescent="0.3">
      <c r="A59" s="167"/>
      <c r="B59" s="12" t="s">
        <v>13</v>
      </c>
      <c r="C59" s="10"/>
      <c r="D59" s="10"/>
      <c r="E59" s="10"/>
      <c r="F59" s="10"/>
      <c r="G59" s="10"/>
      <c r="H59" s="10"/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9"/>
      <c r="P59" s="9"/>
      <c r="Q59" s="9"/>
      <c r="R59" s="9"/>
      <c r="S59" s="9"/>
    </row>
    <row r="60" spans="1:19" ht="16.5" x14ac:dyDescent="0.3">
      <c r="A60" s="165">
        <v>27</v>
      </c>
      <c r="B60" s="14" t="s">
        <v>59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9"/>
      <c r="P60" s="9"/>
      <c r="Q60" s="9"/>
      <c r="R60" s="9"/>
      <c r="S60" s="9"/>
    </row>
    <row r="61" spans="1:19" ht="16.5" x14ac:dyDescent="0.3">
      <c r="A61" s="167"/>
      <c r="B61" s="12" t="s">
        <v>13</v>
      </c>
      <c r="C61" s="10"/>
      <c r="D61" s="10"/>
      <c r="E61" s="10"/>
      <c r="F61" s="10"/>
      <c r="G61" s="10"/>
      <c r="H61" s="10"/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9"/>
      <c r="P61" s="9"/>
      <c r="Q61" s="9"/>
      <c r="R61" s="9"/>
      <c r="S61" s="9"/>
    </row>
    <row r="62" spans="1:19" ht="16.5" x14ac:dyDescent="0.3">
      <c r="A62" s="165">
        <v>28</v>
      </c>
      <c r="B62" s="14" t="s">
        <v>60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9"/>
      <c r="P62" s="9"/>
      <c r="Q62" s="9"/>
      <c r="R62" s="9"/>
      <c r="S62" s="9"/>
    </row>
    <row r="63" spans="1:19" ht="16.5" x14ac:dyDescent="0.3">
      <c r="A63" s="167"/>
      <c r="B63" s="12" t="s">
        <v>13</v>
      </c>
      <c r="C63" s="10"/>
      <c r="D63" s="10"/>
      <c r="E63" s="10"/>
      <c r="F63" s="10"/>
      <c r="G63" s="10"/>
      <c r="H63" s="10"/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9"/>
      <c r="P63" s="9"/>
      <c r="Q63" s="9"/>
      <c r="R63" s="9"/>
      <c r="S63" s="9"/>
    </row>
    <row r="64" spans="1:19" ht="16.5" x14ac:dyDescent="0.3">
      <c r="A64" s="165">
        <v>29</v>
      </c>
      <c r="B64" s="15" t="s">
        <v>61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9"/>
      <c r="P64" s="9"/>
      <c r="Q64" s="9"/>
      <c r="R64" s="9"/>
      <c r="S64" s="9"/>
    </row>
    <row r="65" spans="1:19" ht="16.5" x14ac:dyDescent="0.3">
      <c r="A65" s="167"/>
      <c r="B65" s="37" t="s">
        <v>13</v>
      </c>
      <c r="C65" s="10"/>
      <c r="D65" s="10"/>
      <c r="E65" s="10"/>
      <c r="F65" s="10"/>
      <c r="G65" s="10"/>
      <c r="H65" s="10"/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9"/>
      <c r="P65" s="9"/>
      <c r="Q65" s="9"/>
      <c r="R65" s="9"/>
      <c r="S65" s="9"/>
    </row>
    <row r="66" spans="1:19" ht="16.5" x14ac:dyDescent="0.3">
      <c r="A66" s="50">
        <v>31</v>
      </c>
      <c r="B66" s="59" t="s">
        <v>62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9"/>
      <c r="P66" s="9"/>
      <c r="Q66" s="9"/>
      <c r="R66" s="9"/>
      <c r="S66" s="9"/>
    </row>
    <row r="67" spans="1:19" ht="16.5" x14ac:dyDescent="0.3">
      <c r="A67" s="50">
        <v>32</v>
      </c>
      <c r="B67" s="17" t="s">
        <v>63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9"/>
      <c r="P67" s="9"/>
      <c r="Q67" s="9"/>
      <c r="R67" s="9"/>
      <c r="S67" s="9"/>
    </row>
    <row r="68" spans="1:19" ht="16.5" x14ac:dyDescent="0.3">
      <c r="A68" s="51"/>
      <c r="B68" s="18" t="s">
        <v>14</v>
      </c>
      <c r="C68" s="19">
        <f>C14+C15+C16+C17+C19+C20+C22+C18+C24+C26+C28+C30+C32+C34+C36+C38+C40+C42+C44+C46+C48+C50+C52+C54+C56+C58+C60+C62+C64+C66+C67</f>
        <v>0</v>
      </c>
      <c r="D68" s="19">
        <f>D14+D15+D16+D17+D18+D19+D20+D22+D24+D26+D28+D30+D32+D34+D36+D38+D40+D42+D44+D46+D48+D50+D52+D54+D56+D58+D60+D62+D64+D66+D67</f>
        <v>0</v>
      </c>
      <c r="E68" s="19">
        <f>E14+E15+E16+E17+E18+E19+E20+E22+E24+E26+E28+E30+E32+E34+E36+E38+E40+E42+E44+E46+E48+E50+E52+E54+E56+E58+E60+E62+E64+E66+E67</f>
        <v>0</v>
      </c>
      <c r="F68" s="19">
        <f>F14+F15+F16+F17+F18+F19+F20+F22+F24+F26+F28+F30+F32+F34+F36+F38+F40+F42+F44+F46+F48+F50+F52+F54+F56+F58+F60+F62+F64+F66+F67</f>
        <v>0</v>
      </c>
      <c r="G68" s="19">
        <f>G14+G15+G16+G17+G18+G19+G20+G22+G24+G26+G28+G30+G32+G34+G36+G38+G40+G42+G44+G46+G48+G50+G52+G54+G56+G58+G60+G62+G64+G66+G67</f>
        <v>0</v>
      </c>
      <c r="H68" s="19">
        <f>H14+H15+H16+H17+H18+H19+H20+H22+H24+H26+H28+H30+H32+H34+H36+H38+H40+H42+H44+H46+H48+H50+H52+H54+H56+H58+H60+H62+H64+H66+H67</f>
        <v>0</v>
      </c>
      <c r="I68" s="19">
        <f t="shared" ref="I68:N68" si="0">I14+I15+I16+I17+I19+I20+I22+I24+I26+I28+I30+I32+I34+I36+I38+I40+I42+I44+I46+I48+I50+I52+I54+I56+I58+I60+I62+I64+I66+I67</f>
        <v>0</v>
      </c>
      <c r="J68" s="19">
        <f t="shared" si="0"/>
        <v>0</v>
      </c>
      <c r="K68" s="19">
        <f t="shared" si="0"/>
        <v>0</v>
      </c>
      <c r="L68" s="19">
        <f t="shared" si="0"/>
        <v>0</v>
      </c>
      <c r="M68" s="19">
        <f t="shared" si="0"/>
        <v>0</v>
      </c>
      <c r="N68" s="19">
        <f t="shared" si="0"/>
        <v>0</v>
      </c>
      <c r="O68" s="9"/>
      <c r="P68" s="9"/>
      <c r="Q68" s="9"/>
      <c r="R68" s="9"/>
      <c r="S68" s="9"/>
    </row>
    <row r="69" spans="1:19" ht="16.5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</row>
    <row r="70" spans="1:19" ht="14.45" customHeight="1" x14ac:dyDescent="0.25">
      <c r="A70" s="52" t="s">
        <v>151</v>
      </c>
      <c r="B70" s="189" t="s">
        <v>32</v>
      </c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1"/>
    </row>
    <row r="71" spans="1:19" ht="15" customHeight="1" x14ac:dyDescent="0.25">
      <c r="A71" s="165" t="s">
        <v>64</v>
      </c>
      <c r="B71" s="168" t="s">
        <v>15</v>
      </c>
      <c r="C71" s="160" t="s">
        <v>0</v>
      </c>
      <c r="D71" s="161"/>
      <c r="E71" s="161"/>
      <c r="F71" s="161"/>
      <c r="G71" s="161"/>
      <c r="H71" s="161"/>
      <c r="I71" s="161"/>
      <c r="J71" s="161"/>
      <c r="K71" s="161"/>
      <c r="L71" s="161"/>
      <c r="M71" s="161" t="s">
        <v>1</v>
      </c>
      <c r="N71" s="161"/>
      <c r="O71" s="161"/>
      <c r="P71" s="161"/>
      <c r="Q71" s="161"/>
      <c r="R71" s="161"/>
      <c r="S71" s="162"/>
    </row>
    <row r="72" spans="1:19" ht="23.25" customHeight="1" x14ac:dyDescent="0.25">
      <c r="A72" s="166"/>
      <c r="B72" s="168"/>
      <c r="C72" s="163" t="s">
        <v>16</v>
      </c>
      <c r="D72" s="163" t="s">
        <v>17</v>
      </c>
      <c r="E72" s="160" t="s">
        <v>18</v>
      </c>
      <c r="F72" s="161"/>
      <c r="G72" s="161"/>
      <c r="H72" s="161"/>
      <c r="I72" s="161"/>
      <c r="J72" s="161"/>
      <c r="K72" s="161"/>
      <c r="L72" s="162"/>
      <c r="M72" s="163" t="s">
        <v>16</v>
      </c>
      <c r="N72" s="163" t="s">
        <v>17</v>
      </c>
      <c r="O72" s="160" t="s">
        <v>18</v>
      </c>
      <c r="P72" s="161"/>
      <c r="Q72" s="161"/>
      <c r="R72" s="161"/>
      <c r="S72" s="162"/>
    </row>
    <row r="73" spans="1:19" x14ac:dyDescent="0.25">
      <c r="A73" s="167"/>
      <c r="B73" s="168"/>
      <c r="C73" s="164"/>
      <c r="D73" s="164"/>
      <c r="E73" s="58" t="s">
        <v>3</v>
      </c>
      <c r="F73" s="58" t="s">
        <v>4</v>
      </c>
      <c r="G73" s="58" t="s">
        <v>5</v>
      </c>
      <c r="H73" s="58" t="s">
        <v>6</v>
      </c>
      <c r="I73" s="58" t="s">
        <v>7</v>
      </c>
      <c r="J73" s="58" t="s">
        <v>8</v>
      </c>
      <c r="K73" s="58" t="s">
        <v>9</v>
      </c>
      <c r="L73" s="58" t="s">
        <v>10</v>
      </c>
      <c r="M73" s="164"/>
      <c r="N73" s="164"/>
      <c r="O73" s="57" t="s">
        <v>11</v>
      </c>
      <c r="P73" s="57" t="s">
        <v>12</v>
      </c>
      <c r="Q73" s="57" t="s">
        <v>9</v>
      </c>
      <c r="R73" s="57" t="s">
        <v>10</v>
      </c>
      <c r="S73" s="57" t="s">
        <v>10</v>
      </c>
    </row>
    <row r="74" spans="1:19" x14ac:dyDescent="0.25">
      <c r="A74" s="14">
        <v>1</v>
      </c>
      <c r="B74" s="208"/>
      <c r="C74" s="209"/>
      <c r="D74" s="210"/>
      <c r="E74" s="211"/>
      <c r="F74" s="211"/>
      <c r="G74" s="211"/>
      <c r="H74" s="211"/>
      <c r="I74" s="211"/>
      <c r="J74" s="211"/>
      <c r="K74" s="211"/>
      <c r="L74" s="211"/>
      <c r="M74" s="212"/>
      <c r="N74" s="211"/>
      <c r="O74" s="211"/>
      <c r="P74" s="211"/>
      <c r="Q74" s="211"/>
      <c r="R74" s="211"/>
      <c r="S74" s="10"/>
    </row>
    <row r="75" spans="1:19" x14ac:dyDescent="0.25">
      <c r="A75" s="14">
        <v>2</v>
      </c>
      <c r="B75" s="208"/>
      <c r="C75" s="209"/>
      <c r="D75" s="210"/>
      <c r="E75" s="211"/>
      <c r="F75" s="211"/>
      <c r="G75" s="211"/>
      <c r="H75" s="211"/>
      <c r="I75" s="211"/>
      <c r="J75" s="211"/>
      <c r="K75" s="211"/>
      <c r="L75" s="211"/>
      <c r="M75" s="212"/>
      <c r="N75" s="211"/>
      <c r="O75" s="211"/>
      <c r="P75" s="211"/>
      <c r="Q75" s="211"/>
      <c r="R75" s="211"/>
      <c r="S75" s="10"/>
    </row>
    <row r="76" spans="1:19" x14ac:dyDescent="0.25">
      <c r="A76" s="14">
        <v>3</v>
      </c>
      <c r="B76" s="208"/>
      <c r="C76" s="209"/>
      <c r="D76" s="210"/>
      <c r="E76" s="211"/>
      <c r="F76" s="211"/>
      <c r="G76" s="211"/>
      <c r="H76" s="211"/>
      <c r="I76" s="211"/>
      <c r="J76" s="211"/>
      <c r="K76" s="211"/>
      <c r="L76" s="211"/>
      <c r="M76" s="212"/>
      <c r="N76" s="211"/>
      <c r="O76" s="211"/>
      <c r="P76" s="211"/>
      <c r="Q76" s="211"/>
      <c r="R76" s="211"/>
      <c r="S76" s="10"/>
    </row>
    <row r="77" spans="1:19" x14ac:dyDescent="0.25">
      <c r="A77" s="14">
        <v>4</v>
      </c>
      <c r="B77" s="208"/>
      <c r="C77" s="209"/>
      <c r="D77" s="210"/>
      <c r="E77" s="211"/>
      <c r="F77" s="211"/>
      <c r="G77" s="211"/>
      <c r="H77" s="211"/>
      <c r="I77" s="211"/>
      <c r="J77" s="211"/>
      <c r="K77" s="211"/>
      <c r="L77" s="211"/>
      <c r="M77" s="212"/>
      <c r="N77" s="211"/>
      <c r="O77" s="211"/>
      <c r="P77" s="211"/>
      <c r="Q77" s="211"/>
      <c r="R77" s="211"/>
      <c r="S77" s="10"/>
    </row>
    <row r="78" spans="1:19" x14ac:dyDescent="0.25">
      <c r="A78" s="14">
        <v>5</v>
      </c>
      <c r="B78" s="208"/>
      <c r="C78" s="209"/>
      <c r="D78" s="210"/>
      <c r="E78" s="211"/>
      <c r="F78" s="211"/>
      <c r="G78" s="211"/>
      <c r="H78" s="211"/>
      <c r="I78" s="211"/>
      <c r="J78" s="211"/>
      <c r="K78" s="211"/>
      <c r="L78" s="211"/>
      <c r="M78" s="212"/>
      <c r="N78" s="211"/>
      <c r="O78" s="211"/>
      <c r="P78" s="211"/>
      <c r="Q78" s="211"/>
      <c r="R78" s="211"/>
      <c r="S78" s="10"/>
    </row>
    <row r="79" spans="1:19" x14ac:dyDescent="0.25">
      <c r="A79" s="14">
        <v>6</v>
      </c>
      <c r="B79" s="208"/>
      <c r="C79" s="209"/>
      <c r="D79" s="210"/>
      <c r="E79" s="211"/>
      <c r="F79" s="211"/>
      <c r="G79" s="211"/>
      <c r="H79" s="211"/>
      <c r="I79" s="211"/>
      <c r="J79" s="211"/>
      <c r="K79" s="211"/>
      <c r="L79" s="211"/>
      <c r="M79" s="212"/>
      <c r="N79" s="211"/>
      <c r="O79" s="211"/>
      <c r="P79" s="211"/>
      <c r="Q79" s="211"/>
      <c r="R79" s="211"/>
      <c r="S79" s="10"/>
    </row>
    <row r="80" spans="1:19" x14ac:dyDescent="0.25">
      <c r="A80" s="14">
        <v>7</v>
      </c>
      <c r="B80" s="208"/>
      <c r="C80" s="209"/>
      <c r="D80" s="210"/>
      <c r="E80" s="211"/>
      <c r="F80" s="211"/>
      <c r="G80" s="211"/>
      <c r="H80" s="211"/>
      <c r="I80" s="211"/>
      <c r="J80" s="211"/>
      <c r="K80" s="211"/>
      <c r="L80" s="211"/>
      <c r="M80" s="212"/>
      <c r="N80" s="211"/>
      <c r="O80" s="211"/>
      <c r="P80" s="211"/>
      <c r="Q80" s="211"/>
      <c r="R80" s="211"/>
      <c r="S80" s="10"/>
    </row>
    <row r="81" spans="1:19" x14ac:dyDescent="0.25">
      <c r="A81" s="14">
        <v>8</v>
      </c>
      <c r="B81" s="208"/>
      <c r="C81" s="209"/>
      <c r="D81" s="210"/>
      <c r="E81" s="211"/>
      <c r="F81" s="211"/>
      <c r="G81" s="211"/>
      <c r="H81" s="211"/>
      <c r="I81" s="211"/>
      <c r="J81" s="211"/>
      <c r="K81" s="211"/>
      <c r="L81" s="211"/>
      <c r="M81" s="212"/>
      <c r="N81" s="211"/>
      <c r="O81" s="211"/>
      <c r="P81" s="211"/>
      <c r="Q81" s="211"/>
      <c r="R81" s="211"/>
      <c r="S81" s="10"/>
    </row>
    <row r="82" spans="1:19" x14ac:dyDescent="0.25">
      <c r="A82" s="14">
        <v>9</v>
      </c>
      <c r="B82" s="208"/>
      <c r="C82" s="209"/>
      <c r="D82" s="210"/>
      <c r="E82" s="211"/>
      <c r="F82" s="211"/>
      <c r="G82" s="211"/>
      <c r="H82" s="211"/>
      <c r="I82" s="211"/>
      <c r="J82" s="211"/>
      <c r="K82" s="211"/>
      <c r="L82" s="211"/>
      <c r="M82" s="212"/>
      <c r="N82" s="211"/>
      <c r="O82" s="211"/>
      <c r="P82" s="211"/>
      <c r="Q82" s="211"/>
      <c r="R82" s="211"/>
      <c r="S82" s="10"/>
    </row>
    <row r="83" spans="1:19" x14ac:dyDescent="0.25">
      <c r="A83" s="14">
        <v>10</v>
      </c>
      <c r="B83" s="208"/>
      <c r="C83" s="209"/>
      <c r="D83" s="210"/>
      <c r="E83" s="211"/>
      <c r="F83" s="211"/>
      <c r="G83" s="211"/>
      <c r="H83" s="211"/>
      <c r="I83" s="211"/>
      <c r="J83" s="211"/>
      <c r="K83" s="211"/>
      <c r="L83" s="211"/>
      <c r="M83" s="212"/>
      <c r="N83" s="211"/>
      <c r="O83" s="211"/>
      <c r="P83" s="211"/>
      <c r="Q83" s="211"/>
      <c r="R83" s="211"/>
      <c r="S83" s="10"/>
    </row>
    <row r="84" spans="1:19" x14ac:dyDescent="0.25">
      <c r="A84" s="14">
        <v>11</v>
      </c>
      <c r="B84" s="208"/>
      <c r="C84" s="209"/>
      <c r="D84" s="210"/>
      <c r="E84" s="211"/>
      <c r="F84" s="211"/>
      <c r="G84" s="211"/>
      <c r="H84" s="211"/>
      <c r="I84" s="211"/>
      <c r="J84" s="211"/>
      <c r="K84" s="211"/>
      <c r="L84" s="211"/>
      <c r="M84" s="212"/>
      <c r="N84" s="211"/>
      <c r="O84" s="211"/>
      <c r="P84" s="211"/>
      <c r="Q84" s="211"/>
      <c r="R84" s="211"/>
      <c r="S84" s="10"/>
    </row>
    <row r="85" spans="1:19" x14ac:dyDescent="0.25">
      <c r="A85" s="14">
        <v>12</v>
      </c>
      <c r="B85" s="208"/>
      <c r="C85" s="209"/>
      <c r="D85" s="210"/>
      <c r="E85" s="211"/>
      <c r="F85" s="211"/>
      <c r="G85" s="211"/>
      <c r="H85" s="211"/>
      <c r="I85" s="211"/>
      <c r="J85" s="211"/>
      <c r="K85" s="211"/>
      <c r="L85" s="211"/>
      <c r="M85" s="212"/>
      <c r="N85" s="211"/>
      <c r="O85" s="211"/>
      <c r="P85" s="211"/>
      <c r="Q85" s="211"/>
      <c r="R85" s="211"/>
      <c r="S85" s="10"/>
    </row>
    <row r="86" spans="1:19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 ht="49.9" customHeight="1" x14ac:dyDescent="0.25">
      <c r="A87" s="54" t="s">
        <v>152</v>
      </c>
      <c r="B87" s="38" t="s">
        <v>19</v>
      </c>
      <c r="C87" s="213"/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5"/>
    </row>
    <row r="88" spans="1:19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19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1:19" ht="16.5" customHeight="1" x14ac:dyDescent="0.25">
      <c r="A90" s="54" t="s">
        <v>153</v>
      </c>
      <c r="B90" s="18" t="s">
        <v>33</v>
      </c>
      <c r="C90" s="182" t="s">
        <v>0</v>
      </c>
      <c r="D90" s="182"/>
      <c r="E90" s="182"/>
      <c r="F90" s="182"/>
      <c r="G90" s="182"/>
      <c r="H90" s="182"/>
      <c r="I90" s="182"/>
      <c r="J90" s="182"/>
      <c r="K90" s="182" t="s">
        <v>1</v>
      </c>
      <c r="L90" s="182"/>
      <c r="M90" s="182"/>
      <c r="N90" s="182"/>
      <c r="O90" s="183" t="s">
        <v>20</v>
      </c>
      <c r="P90" s="5"/>
      <c r="Q90" s="5"/>
      <c r="R90" s="5"/>
      <c r="S90" s="5"/>
    </row>
    <row r="91" spans="1:19" ht="37.5" customHeight="1" x14ac:dyDescent="0.25">
      <c r="A91" s="53" t="s">
        <v>64</v>
      </c>
      <c r="B91" s="22" t="s">
        <v>15</v>
      </c>
      <c r="C91" s="21" t="s">
        <v>3</v>
      </c>
      <c r="D91" s="21" t="s">
        <v>4</v>
      </c>
      <c r="E91" s="21" t="s">
        <v>5</v>
      </c>
      <c r="F91" s="21" t="s">
        <v>6</v>
      </c>
      <c r="G91" s="21" t="s">
        <v>7</v>
      </c>
      <c r="H91" s="21" t="s">
        <v>8</v>
      </c>
      <c r="I91" s="21" t="s">
        <v>9</v>
      </c>
      <c r="J91" s="21" t="s">
        <v>10</v>
      </c>
      <c r="K91" s="21" t="s">
        <v>11</v>
      </c>
      <c r="L91" s="21" t="s">
        <v>12</v>
      </c>
      <c r="M91" s="21" t="s">
        <v>9</v>
      </c>
      <c r="N91" s="21" t="s">
        <v>10</v>
      </c>
      <c r="O91" s="184"/>
      <c r="P91" s="5"/>
      <c r="Q91" s="5"/>
      <c r="R91" s="5"/>
      <c r="S91" s="5"/>
    </row>
    <row r="92" spans="1:19" x14ac:dyDescent="0.25">
      <c r="A92" s="14">
        <v>1</v>
      </c>
      <c r="B92" s="16">
        <f t="shared" ref="B92:B103" si="1">B74</f>
        <v>0</v>
      </c>
      <c r="C92" s="19">
        <f>E74*$D$74</f>
        <v>0</v>
      </c>
      <c r="D92" s="19">
        <f t="shared" ref="D92:G92" si="2">F74*$D$74</f>
        <v>0</v>
      </c>
      <c r="E92" s="19">
        <f t="shared" si="2"/>
        <v>0</v>
      </c>
      <c r="F92" s="19">
        <f t="shared" si="2"/>
        <v>0</v>
      </c>
      <c r="G92" s="19">
        <f t="shared" si="2"/>
        <v>0</v>
      </c>
      <c r="H92" s="19">
        <f>J74*$D$74</f>
        <v>0</v>
      </c>
      <c r="I92" s="19">
        <f t="shared" ref="I92" si="3">K74*$D$74</f>
        <v>0</v>
      </c>
      <c r="J92" s="19">
        <f>L74*$D$74</f>
        <v>0</v>
      </c>
      <c r="K92" s="19">
        <f>O74*$N74</f>
        <v>0</v>
      </c>
      <c r="L92" s="19">
        <f t="shared" ref="L92:N92" si="4">P74*$N74</f>
        <v>0</v>
      </c>
      <c r="M92" s="19">
        <f t="shared" si="4"/>
        <v>0</v>
      </c>
      <c r="N92" s="19">
        <f t="shared" si="4"/>
        <v>0</v>
      </c>
      <c r="O92" s="61" t="e">
        <f>((SUM(K92:N92)-SUM(C92:J92))/SUM(C92:J92))*100%</f>
        <v>#DIV/0!</v>
      </c>
      <c r="P92" s="23"/>
      <c r="Q92" s="5"/>
      <c r="R92" s="5"/>
      <c r="S92" s="5"/>
    </row>
    <row r="93" spans="1:19" x14ac:dyDescent="0.25">
      <c r="A93" s="14">
        <v>2</v>
      </c>
      <c r="B93" s="16">
        <f t="shared" si="1"/>
        <v>0</v>
      </c>
      <c r="C93" s="19">
        <f>E75*$D$75</f>
        <v>0</v>
      </c>
      <c r="D93" s="19">
        <f t="shared" ref="D93:J93" si="5">F75*$D$75</f>
        <v>0</v>
      </c>
      <c r="E93" s="19">
        <f t="shared" si="5"/>
        <v>0</v>
      </c>
      <c r="F93" s="19">
        <f t="shared" si="5"/>
        <v>0</v>
      </c>
      <c r="G93" s="19">
        <f t="shared" si="5"/>
        <v>0</v>
      </c>
      <c r="H93" s="19">
        <f t="shared" si="5"/>
        <v>0</v>
      </c>
      <c r="I93" s="19">
        <f t="shared" si="5"/>
        <v>0</v>
      </c>
      <c r="J93" s="19">
        <f t="shared" si="5"/>
        <v>0</v>
      </c>
      <c r="K93" s="19">
        <f>O75*$N75</f>
        <v>0</v>
      </c>
      <c r="L93" s="19">
        <f t="shared" ref="L93:N103" si="6">P75*$N75</f>
        <v>0</v>
      </c>
      <c r="M93" s="19">
        <f t="shared" si="6"/>
        <v>0</v>
      </c>
      <c r="N93" s="19">
        <f t="shared" si="6"/>
        <v>0</v>
      </c>
      <c r="O93" s="61" t="e">
        <f t="shared" ref="O93:O103" si="7">((SUM(K93:N93)-SUM(C93:J93))/SUM(C93:J93))*100%</f>
        <v>#DIV/0!</v>
      </c>
      <c r="P93" s="5"/>
      <c r="Q93" s="5"/>
      <c r="R93" s="5"/>
      <c r="S93" s="5"/>
    </row>
    <row r="94" spans="1:19" x14ac:dyDescent="0.25">
      <c r="A94" s="14">
        <v>3</v>
      </c>
      <c r="B94" s="16">
        <f t="shared" si="1"/>
        <v>0</v>
      </c>
      <c r="C94" s="19">
        <f>E76*$D$76</f>
        <v>0</v>
      </c>
      <c r="D94" s="19">
        <f t="shared" ref="D94:J94" si="8">F76*$D$76</f>
        <v>0</v>
      </c>
      <c r="E94" s="19">
        <f t="shared" si="8"/>
        <v>0</v>
      </c>
      <c r="F94" s="19">
        <f t="shared" si="8"/>
        <v>0</v>
      </c>
      <c r="G94" s="19">
        <f t="shared" si="8"/>
        <v>0</v>
      </c>
      <c r="H94" s="19">
        <f t="shared" si="8"/>
        <v>0</v>
      </c>
      <c r="I94" s="19">
        <f t="shared" si="8"/>
        <v>0</v>
      </c>
      <c r="J94" s="19">
        <f t="shared" si="8"/>
        <v>0</v>
      </c>
      <c r="K94" s="19">
        <f t="shared" ref="K94:K103" si="9">O76*$N76</f>
        <v>0</v>
      </c>
      <c r="L94" s="19">
        <f t="shared" si="6"/>
        <v>0</v>
      </c>
      <c r="M94" s="19">
        <f t="shared" si="6"/>
        <v>0</v>
      </c>
      <c r="N94" s="19">
        <f t="shared" si="6"/>
        <v>0</v>
      </c>
      <c r="O94" s="61" t="e">
        <f t="shared" si="7"/>
        <v>#DIV/0!</v>
      </c>
      <c r="P94" s="5"/>
      <c r="Q94" s="5"/>
      <c r="R94" s="5"/>
      <c r="S94" s="5"/>
    </row>
    <row r="95" spans="1:19" x14ac:dyDescent="0.25">
      <c r="A95" s="14">
        <v>4</v>
      </c>
      <c r="B95" s="16">
        <f t="shared" si="1"/>
        <v>0</v>
      </c>
      <c r="C95" s="19">
        <f>E77*$D$77</f>
        <v>0</v>
      </c>
      <c r="D95" s="19">
        <f t="shared" ref="D95:J95" si="10">F77*$D$77</f>
        <v>0</v>
      </c>
      <c r="E95" s="19">
        <f t="shared" si="10"/>
        <v>0</v>
      </c>
      <c r="F95" s="19">
        <f t="shared" si="10"/>
        <v>0</v>
      </c>
      <c r="G95" s="19">
        <f t="shared" si="10"/>
        <v>0</v>
      </c>
      <c r="H95" s="19">
        <f t="shared" si="10"/>
        <v>0</v>
      </c>
      <c r="I95" s="19">
        <f t="shared" si="10"/>
        <v>0</v>
      </c>
      <c r="J95" s="19">
        <f t="shared" si="10"/>
        <v>0</v>
      </c>
      <c r="K95" s="19">
        <f t="shared" si="9"/>
        <v>0</v>
      </c>
      <c r="L95" s="19">
        <f t="shared" si="6"/>
        <v>0</v>
      </c>
      <c r="M95" s="19">
        <f t="shared" si="6"/>
        <v>0</v>
      </c>
      <c r="N95" s="19">
        <f t="shared" si="6"/>
        <v>0</v>
      </c>
      <c r="O95" s="61" t="e">
        <f t="shared" si="7"/>
        <v>#DIV/0!</v>
      </c>
      <c r="P95" s="5"/>
      <c r="Q95" s="5"/>
      <c r="R95" s="5"/>
      <c r="S95" s="5"/>
    </row>
    <row r="96" spans="1:19" x14ac:dyDescent="0.25">
      <c r="A96" s="14">
        <v>5</v>
      </c>
      <c r="B96" s="16">
        <f t="shared" si="1"/>
        <v>0</v>
      </c>
      <c r="C96" s="19">
        <f>E78*$D$78</f>
        <v>0</v>
      </c>
      <c r="D96" s="19">
        <f t="shared" ref="D96:J96" si="11">F78*$D$78</f>
        <v>0</v>
      </c>
      <c r="E96" s="19">
        <f t="shared" si="11"/>
        <v>0</v>
      </c>
      <c r="F96" s="19">
        <f t="shared" si="11"/>
        <v>0</v>
      </c>
      <c r="G96" s="19">
        <f t="shared" si="11"/>
        <v>0</v>
      </c>
      <c r="H96" s="19">
        <f t="shared" si="11"/>
        <v>0</v>
      </c>
      <c r="I96" s="19">
        <f t="shared" si="11"/>
        <v>0</v>
      </c>
      <c r="J96" s="19">
        <f t="shared" si="11"/>
        <v>0</v>
      </c>
      <c r="K96" s="19">
        <f t="shared" si="9"/>
        <v>0</v>
      </c>
      <c r="L96" s="19">
        <f t="shared" si="6"/>
        <v>0</v>
      </c>
      <c r="M96" s="19">
        <f t="shared" si="6"/>
        <v>0</v>
      </c>
      <c r="N96" s="19">
        <f t="shared" si="6"/>
        <v>0</v>
      </c>
      <c r="O96" s="61" t="e">
        <f t="shared" si="7"/>
        <v>#DIV/0!</v>
      </c>
      <c r="P96" s="5"/>
      <c r="Q96" s="5"/>
      <c r="R96" s="5"/>
      <c r="S96" s="5"/>
    </row>
    <row r="97" spans="1:19" x14ac:dyDescent="0.25">
      <c r="A97" s="14">
        <v>6</v>
      </c>
      <c r="B97" s="16">
        <f t="shared" si="1"/>
        <v>0</v>
      </c>
      <c r="C97" s="19">
        <f>E79*$D$79</f>
        <v>0</v>
      </c>
      <c r="D97" s="19">
        <f t="shared" ref="D97:J97" si="12">F79*$D$79</f>
        <v>0</v>
      </c>
      <c r="E97" s="19">
        <f t="shared" si="12"/>
        <v>0</v>
      </c>
      <c r="F97" s="19">
        <f t="shared" si="12"/>
        <v>0</v>
      </c>
      <c r="G97" s="19">
        <f t="shared" si="12"/>
        <v>0</v>
      </c>
      <c r="H97" s="19">
        <f t="shared" si="12"/>
        <v>0</v>
      </c>
      <c r="I97" s="19">
        <f t="shared" si="12"/>
        <v>0</v>
      </c>
      <c r="J97" s="19">
        <f t="shared" si="12"/>
        <v>0</v>
      </c>
      <c r="K97" s="19">
        <f t="shared" si="9"/>
        <v>0</v>
      </c>
      <c r="L97" s="19">
        <f t="shared" si="6"/>
        <v>0</v>
      </c>
      <c r="M97" s="19">
        <f t="shared" si="6"/>
        <v>0</v>
      </c>
      <c r="N97" s="19">
        <f t="shared" si="6"/>
        <v>0</v>
      </c>
      <c r="O97" s="61" t="e">
        <f t="shared" si="7"/>
        <v>#DIV/0!</v>
      </c>
      <c r="P97" s="5"/>
      <c r="Q97" s="5"/>
      <c r="R97" s="5"/>
      <c r="S97" s="5"/>
    </row>
    <row r="98" spans="1:19" x14ac:dyDescent="0.25">
      <c r="A98" s="14">
        <v>7</v>
      </c>
      <c r="B98" s="16">
        <f t="shared" si="1"/>
        <v>0</v>
      </c>
      <c r="C98" s="19">
        <f>E80*$D$80</f>
        <v>0</v>
      </c>
      <c r="D98" s="19">
        <f t="shared" ref="D98:J98" si="13">F80*$D$80</f>
        <v>0</v>
      </c>
      <c r="E98" s="19">
        <f t="shared" si="13"/>
        <v>0</v>
      </c>
      <c r="F98" s="19">
        <f t="shared" si="13"/>
        <v>0</v>
      </c>
      <c r="G98" s="19">
        <f t="shared" si="13"/>
        <v>0</v>
      </c>
      <c r="H98" s="19">
        <f t="shared" si="13"/>
        <v>0</v>
      </c>
      <c r="I98" s="19">
        <f t="shared" si="13"/>
        <v>0</v>
      </c>
      <c r="J98" s="19">
        <f t="shared" si="13"/>
        <v>0</v>
      </c>
      <c r="K98" s="19">
        <f t="shared" si="9"/>
        <v>0</v>
      </c>
      <c r="L98" s="19">
        <f t="shared" si="6"/>
        <v>0</v>
      </c>
      <c r="M98" s="19">
        <f t="shared" si="6"/>
        <v>0</v>
      </c>
      <c r="N98" s="19">
        <f t="shared" si="6"/>
        <v>0</v>
      </c>
      <c r="O98" s="61" t="e">
        <f t="shared" si="7"/>
        <v>#DIV/0!</v>
      </c>
      <c r="P98" s="5"/>
      <c r="Q98" s="5"/>
      <c r="R98" s="5"/>
      <c r="S98" s="5"/>
    </row>
    <row r="99" spans="1:19" x14ac:dyDescent="0.25">
      <c r="A99" s="14">
        <v>8</v>
      </c>
      <c r="B99" s="16">
        <f t="shared" si="1"/>
        <v>0</v>
      </c>
      <c r="C99" s="19">
        <f>E81*$D$81</f>
        <v>0</v>
      </c>
      <c r="D99" s="19">
        <f t="shared" ref="D99:J99" si="14">F81*$D$81</f>
        <v>0</v>
      </c>
      <c r="E99" s="19">
        <f t="shared" si="14"/>
        <v>0</v>
      </c>
      <c r="F99" s="19">
        <f t="shared" si="14"/>
        <v>0</v>
      </c>
      <c r="G99" s="19">
        <f t="shared" si="14"/>
        <v>0</v>
      </c>
      <c r="H99" s="19">
        <f t="shared" si="14"/>
        <v>0</v>
      </c>
      <c r="I99" s="19">
        <f t="shared" si="14"/>
        <v>0</v>
      </c>
      <c r="J99" s="19">
        <f t="shared" si="14"/>
        <v>0</v>
      </c>
      <c r="K99" s="19">
        <f t="shared" si="9"/>
        <v>0</v>
      </c>
      <c r="L99" s="19">
        <f t="shared" si="6"/>
        <v>0</v>
      </c>
      <c r="M99" s="19">
        <f t="shared" si="6"/>
        <v>0</v>
      </c>
      <c r="N99" s="19">
        <f t="shared" si="6"/>
        <v>0</v>
      </c>
      <c r="O99" s="61" t="e">
        <f t="shared" si="7"/>
        <v>#DIV/0!</v>
      </c>
      <c r="P99" s="5"/>
      <c r="Q99" s="5"/>
      <c r="R99" s="5"/>
      <c r="S99" s="5"/>
    </row>
    <row r="100" spans="1:19" x14ac:dyDescent="0.25">
      <c r="A100" s="14">
        <v>9</v>
      </c>
      <c r="B100" s="16">
        <f t="shared" si="1"/>
        <v>0</v>
      </c>
      <c r="C100" s="19">
        <f>E82*$D$82</f>
        <v>0</v>
      </c>
      <c r="D100" s="19">
        <f t="shared" ref="D100:J100" si="15">F82*$D$82</f>
        <v>0</v>
      </c>
      <c r="E100" s="19">
        <f t="shared" si="15"/>
        <v>0</v>
      </c>
      <c r="F100" s="19">
        <f t="shared" si="15"/>
        <v>0</v>
      </c>
      <c r="G100" s="19">
        <f t="shared" si="15"/>
        <v>0</v>
      </c>
      <c r="H100" s="19">
        <f t="shared" si="15"/>
        <v>0</v>
      </c>
      <c r="I100" s="19">
        <f t="shared" si="15"/>
        <v>0</v>
      </c>
      <c r="J100" s="19">
        <f t="shared" si="15"/>
        <v>0</v>
      </c>
      <c r="K100" s="19">
        <f t="shared" si="9"/>
        <v>0</v>
      </c>
      <c r="L100" s="19">
        <f t="shared" si="6"/>
        <v>0</v>
      </c>
      <c r="M100" s="19">
        <f t="shared" si="6"/>
        <v>0</v>
      </c>
      <c r="N100" s="19">
        <f t="shared" si="6"/>
        <v>0</v>
      </c>
      <c r="O100" s="61" t="e">
        <f t="shared" si="7"/>
        <v>#DIV/0!</v>
      </c>
      <c r="P100" s="5"/>
      <c r="Q100" s="5"/>
      <c r="R100" s="5"/>
      <c r="S100" s="5"/>
    </row>
    <row r="101" spans="1:19" x14ac:dyDescent="0.25">
      <c r="A101" s="14">
        <v>10</v>
      </c>
      <c r="B101" s="16">
        <f t="shared" si="1"/>
        <v>0</v>
      </c>
      <c r="C101" s="19">
        <f>E83*$D$83</f>
        <v>0</v>
      </c>
      <c r="D101" s="19">
        <f t="shared" ref="D101:J101" si="16">F83*$D$83</f>
        <v>0</v>
      </c>
      <c r="E101" s="19">
        <f t="shared" si="16"/>
        <v>0</v>
      </c>
      <c r="F101" s="19">
        <f t="shared" si="16"/>
        <v>0</v>
      </c>
      <c r="G101" s="19">
        <f t="shared" si="16"/>
        <v>0</v>
      </c>
      <c r="H101" s="19">
        <f t="shared" si="16"/>
        <v>0</v>
      </c>
      <c r="I101" s="19">
        <f t="shared" si="16"/>
        <v>0</v>
      </c>
      <c r="J101" s="19">
        <f t="shared" si="16"/>
        <v>0</v>
      </c>
      <c r="K101" s="19">
        <f t="shared" si="9"/>
        <v>0</v>
      </c>
      <c r="L101" s="19">
        <f t="shared" si="6"/>
        <v>0</v>
      </c>
      <c r="M101" s="19">
        <f t="shared" si="6"/>
        <v>0</v>
      </c>
      <c r="N101" s="19">
        <f t="shared" si="6"/>
        <v>0</v>
      </c>
      <c r="O101" s="61" t="e">
        <f t="shared" si="7"/>
        <v>#DIV/0!</v>
      </c>
      <c r="P101" s="5"/>
      <c r="Q101" s="5"/>
      <c r="R101" s="5"/>
      <c r="S101" s="5"/>
    </row>
    <row r="102" spans="1:19" x14ac:dyDescent="0.25">
      <c r="A102" s="14">
        <v>11</v>
      </c>
      <c r="B102" s="16">
        <f t="shared" si="1"/>
        <v>0</v>
      </c>
      <c r="C102" s="19">
        <f>E84*$D$84</f>
        <v>0</v>
      </c>
      <c r="D102" s="19">
        <f t="shared" ref="D102:J102" si="17">F84*$D$84</f>
        <v>0</v>
      </c>
      <c r="E102" s="19">
        <f t="shared" si="17"/>
        <v>0</v>
      </c>
      <c r="F102" s="19">
        <f t="shared" si="17"/>
        <v>0</v>
      </c>
      <c r="G102" s="19">
        <f t="shared" si="17"/>
        <v>0</v>
      </c>
      <c r="H102" s="19">
        <f t="shared" si="17"/>
        <v>0</v>
      </c>
      <c r="I102" s="19">
        <f t="shared" si="17"/>
        <v>0</v>
      </c>
      <c r="J102" s="19">
        <f t="shared" si="17"/>
        <v>0</v>
      </c>
      <c r="K102" s="19">
        <f t="shared" si="9"/>
        <v>0</v>
      </c>
      <c r="L102" s="19">
        <f t="shared" si="6"/>
        <v>0</v>
      </c>
      <c r="M102" s="19">
        <f t="shared" si="6"/>
        <v>0</v>
      </c>
      <c r="N102" s="19">
        <f t="shared" si="6"/>
        <v>0</v>
      </c>
      <c r="O102" s="61" t="e">
        <f t="shared" si="7"/>
        <v>#DIV/0!</v>
      </c>
      <c r="P102" s="5"/>
      <c r="Q102" s="5"/>
      <c r="R102" s="5"/>
      <c r="S102" s="5"/>
    </row>
    <row r="103" spans="1:19" x14ac:dyDescent="0.25">
      <c r="A103" s="14">
        <v>12</v>
      </c>
      <c r="B103" s="16">
        <f t="shared" si="1"/>
        <v>0</v>
      </c>
      <c r="C103" s="19">
        <f>E85*$D$85</f>
        <v>0</v>
      </c>
      <c r="D103" s="19">
        <f t="shared" ref="D103:J103" si="18">F85*$D$85</f>
        <v>0</v>
      </c>
      <c r="E103" s="19">
        <f t="shared" si="18"/>
        <v>0</v>
      </c>
      <c r="F103" s="19">
        <f t="shared" si="18"/>
        <v>0</v>
      </c>
      <c r="G103" s="19">
        <f t="shared" si="18"/>
        <v>0</v>
      </c>
      <c r="H103" s="19">
        <f t="shared" si="18"/>
        <v>0</v>
      </c>
      <c r="I103" s="19">
        <f t="shared" si="18"/>
        <v>0</v>
      </c>
      <c r="J103" s="19">
        <f t="shared" si="18"/>
        <v>0</v>
      </c>
      <c r="K103" s="19">
        <f t="shared" si="9"/>
        <v>0</v>
      </c>
      <c r="L103" s="19">
        <f t="shared" si="6"/>
        <v>0</v>
      </c>
      <c r="M103" s="19">
        <f t="shared" si="6"/>
        <v>0</v>
      </c>
      <c r="N103" s="19">
        <f t="shared" si="6"/>
        <v>0</v>
      </c>
      <c r="O103" s="61" t="e">
        <f t="shared" si="7"/>
        <v>#DIV/0!</v>
      </c>
      <c r="P103" s="5"/>
      <c r="Q103" s="5"/>
      <c r="R103" s="5"/>
      <c r="S103" s="5"/>
    </row>
    <row r="104" spans="1:19" x14ac:dyDescent="0.25">
      <c r="A104" s="14"/>
      <c r="B104" s="16" t="s">
        <v>14</v>
      </c>
      <c r="C104" s="19">
        <f>SUM(C92:C103)</f>
        <v>0</v>
      </c>
      <c r="D104" s="19">
        <f t="shared" ref="D104:N104" si="19">SUM(D92:D103)</f>
        <v>0</v>
      </c>
      <c r="E104" s="19">
        <f t="shared" si="19"/>
        <v>0</v>
      </c>
      <c r="F104" s="19">
        <f t="shared" si="19"/>
        <v>0</v>
      </c>
      <c r="G104" s="19">
        <f t="shared" si="19"/>
        <v>0</v>
      </c>
      <c r="H104" s="19">
        <f t="shared" si="19"/>
        <v>0</v>
      </c>
      <c r="I104" s="19">
        <f t="shared" si="19"/>
        <v>0</v>
      </c>
      <c r="J104" s="19">
        <f t="shared" si="19"/>
        <v>0</v>
      </c>
      <c r="K104" s="19">
        <f t="shared" si="19"/>
        <v>0</v>
      </c>
      <c r="L104" s="19">
        <f t="shared" si="19"/>
        <v>0</v>
      </c>
      <c r="M104" s="19">
        <f t="shared" si="19"/>
        <v>0</v>
      </c>
      <c r="N104" s="19">
        <f t="shared" si="19"/>
        <v>0</v>
      </c>
      <c r="O104" s="62" t="e">
        <f>AVERAGE(O92:O103)</f>
        <v>#DIV/0!</v>
      </c>
      <c r="P104" s="5"/>
      <c r="Q104" s="5"/>
      <c r="R104" s="5"/>
      <c r="S104" s="5"/>
    </row>
    <row r="105" spans="1:19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 spans="1:19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7.75" customHeight="1" x14ac:dyDescent="0.25">
      <c r="A107" s="54" t="s">
        <v>154</v>
      </c>
      <c r="B107" s="44" t="s">
        <v>34</v>
      </c>
      <c r="C107" s="177" t="s">
        <v>0</v>
      </c>
      <c r="D107" s="177"/>
      <c r="E107" s="177"/>
      <c r="F107" s="177"/>
      <c r="G107" s="177"/>
      <c r="H107" s="177"/>
      <c r="I107" s="177"/>
      <c r="J107" s="177"/>
      <c r="K107" s="177" t="s">
        <v>1</v>
      </c>
      <c r="L107" s="177"/>
      <c r="M107" s="177"/>
      <c r="N107" s="177"/>
      <c r="O107" s="178" t="s">
        <v>21</v>
      </c>
      <c r="P107" s="5"/>
      <c r="Q107" s="5"/>
      <c r="R107" s="5"/>
      <c r="S107" s="5"/>
    </row>
    <row r="108" spans="1:19" x14ac:dyDescent="0.25">
      <c r="A108" s="53" t="s">
        <v>64</v>
      </c>
      <c r="B108" s="17" t="s">
        <v>22</v>
      </c>
      <c r="C108" s="8" t="s">
        <v>3</v>
      </c>
      <c r="D108" s="8" t="s">
        <v>4</v>
      </c>
      <c r="E108" s="8" t="s">
        <v>5</v>
      </c>
      <c r="F108" s="8" t="s">
        <v>6</v>
      </c>
      <c r="G108" s="8" t="s">
        <v>7</v>
      </c>
      <c r="H108" s="8" t="s">
        <v>8</v>
      </c>
      <c r="I108" s="8" t="s">
        <v>9</v>
      </c>
      <c r="J108" s="8" t="s">
        <v>10</v>
      </c>
      <c r="K108" s="8" t="s">
        <v>11</v>
      </c>
      <c r="L108" s="8" t="s">
        <v>12</v>
      </c>
      <c r="M108" s="8" t="s">
        <v>9</v>
      </c>
      <c r="N108" s="8" t="s">
        <v>10</v>
      </c>
      <c r="O108" s="179"/>
      <c r="P108" s="5"/>
      <c r="Q108" s="5"/>
      <c r="R108" s="5"/>
      <c r="S108" s="5"/>
    </row>
    <row r="109" spans="1:19" x14ac:dyDescent="0.25">
      <c r="A109" s="14">
        <v>1</v>
      </c>
      <c r="B109" s="16" t="s">
        <v>65</v>
      </c>
      <c r="C109" s="19">
        <f>C104</f>
        <v>0</v>
      </c>
      <c r="D109" s="19">
        <f t="shared" ref="D109:N109" si="20">D104</f>
        <v>0</v>
      </c>
      <c r="E109" s="19">
        <f t="shared" si="20"/>
        <v>0</v>
      </c>
      <c r="F109" s="19">
        <f>F104</f>
        <v>0</v>
      </c>
      <c r="G109" s="19">
        <f t="shared" si="20"/>
        <v>0</v>
      </c>
      <c r="H109" s="19">
        <f t="shared" si="20"/>
        <v>0</v>
      </c>
      <c r="I109" s="19">
        <f t="shared" si="20"/>
        <v>0</v>
      </c>
      <c r="J109" s="19">
        <f t="shared" si="20"/>
        <v>0</v>
      </c>
      <c r="K109" s="19">
        <f t="shared" si="20"/>
        <v>0</v>
      </c>
      <c r="L109" s="19">
        <f t="shared" si="20"/>
        <v>0</v>
      </c>
      <c r="M109" s="19">
        <f t="shared" si="20"/>
        <v>0</v>
      </c>
      <c r="N109" s="19">
        <f t="shared" si="20"/>
        <v>0</v>
      </c>
      <c r="O109" s="19">
        <f>SUM(C109:N109)</f>
        <v>0</v>
      </c>
      <c r="P109" s="5"/>
      <c r="Q109" s="5"/>
      <c r="R109" s="5"/>
      <c r="S109" s="5"/>
    </row>
    <row r="110" spans="1:19" x14ac:dyDescent="0.25">
      <c r="A110" s="14">
        <v>2</v>
      </c>
      <c r="B110" s="25" t="s">
        <v>66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9">
        <f>SUM(C110:N110)</f>
        <v>0</v>
      </c>
      <c r="P110" s="5"/>
      <c r="Q110" s="5"/>
      <c r="R110" s="5"/>
      <c r="S110" s="5"/>
    </row>
    <row r="111" spans="1:19" x14ac:dyDescent="0.25">
      <c r="A111" s="14">
        <v>3</v>
      </c>
      <c r="B111" s="25" t="s">
        <v>67</v>
      </c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19">
        <f>SUM(C111:N111)</f>
        <v>0</v>
      </c>
      <c r="P111" s="5"/>
      <c r="Q111" s="5"/>
      <c r="R111" s="5"/>
      <c r="S111" s="5"/>
    </row>
    <row r="112" spans="1:19" ht="15.75" x14ac:dyDescent="0.25">
      <c r="A112" s="14">
        <v>4</v>
      </c>
      <c r="B112" s="25" t="s">
        <v>68</v>
      </c>
      <c r="C112" s="19">
        <f t="shared" ref="C112:F112" si="21">SUM(C14:C17)</f>
        <v>0</v>
      </c>
      <c r="D112" s="19">
        <f t="shared" si="21"/>
        <v>0</v>
      </c>
      <c r="E112" s="19">
        <f t="shared" si="21"/>
        <v>0</v>
      </c>
      <c r="F112" s="19">
        <f t="shared" si="21"/>
        <v>0</v>
      </c>
      <c r="G112" s="19">
        <f t="shared" ref="G112:N112" si="22">SUM(G14:G17)</f>
        <v>0</v>
      </c>
      <c r="H112" s="19">
        <f t="shared" si="22"/>
        <v>0</v>
      </c>
      <c r="I112" s="19">
        <f t="shared" si="22"/>
        <v>0</v>
      </c>
      <c r="J112" s="19">
        <f t="shared" si="22"/>
        <v>0</v>
      </c>
      <c r="K112" s="19">
        <f t="shared" si="22"/>
        <v>0</v>
      </c>
      <c r="L112" s="19">
        <f t="shared" si="22"/>
        <v>0</v>
      </c>
      <c r="M112" s="19">
        <f t="shared" si="22"/>
        <v>0</v>
      </c>
      <c r="N112" s="19">
        <f t="shared" si="22"/>
        <v>0</v>
      </c>
      <c r="O112" s="19">
        <f>SUM(C112:N112)</f>
        <v>0</v>
      </c>
      <c r="P112" s="5"/>
      <c r="Q112" s="27"/>
      <c r="R112" s="5"/>
      <c r="S112" s="5"/>
    </row>
    <row r="113" spans="1:19" ht="15.75" x14ac:dyDescent="0.25">
      <c r="A113" s="14">
        <v>5</v>
      </c>
      <c r="B113" s="25" t="s">
        <v>69</v>
      </c>
      <c r="C113" s="19">
        <f t="shared" ref="C113:F113" si="23">C21+C23+C25+C27+C29+C31+C33+C35+C37+C39+C41+C43+C45+C47+C49+C51+C53+C55+C57+C59+C61+C63+C65</f>
        <v>0</v>
      </c>
      <c r="D113" s="19">
        <f t="shared" si="23"/>
        <v>0</v>
      </c>
      <c r="E113" s="19">
        <f t="shared" si="23"/>
        <v>0</v>
      </c>
      <c r="F113" s="19">
        <f t="shared" si="23"/>
        <v>0</v>
      </c>
      <c r="G113" s="19">
        <f>G21+G23+G25+G27+G29+G31+G33+G35+G37+G39+G41+G43+G45+G47+G49+G51+G53+G55+G57+G59+G61+G63+G65</f>
        <v>0</v>
      </c>
      <c r="H113" s="19">
        <f>H21+H23+H25+H27+H29+H31+H33+H35+H37+H39+H41+H43+H45+H47+H49+H51+H53+H55+H57+H59+H61+H63+H65</f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1">
        <f>SUM(C113:H113)</f>
        <v>0</v>
      </c>
      <c r="P113" s="5"/>
      <c r="Q113" s="27"/>
      <c r="R113" s="5"/>
      <c r="S113" s="5"/>
    </row>
    <row r="114" spans="1:19" x14ac:dyDescent="0.25">
      <c r="A114" s="14">
        <v>6</v>
      </c>
      <c r="B114" s="25" t="s">
        <v>70</v>
      </c>
      <c r="C114" s="19">
        <f t="shared" ref="C114:F114" si="24">C68-(C14+C15+C16+C113)</f>
        <v>0</v>
      </c>
      <c r="D114" s="19">
        <f t="shared" si="24"/>
        <v>0</v>
      </c>
      <c r="E114" s="19">
        <f t="shared" si="24"/>
        <v>0</v>
      </c>
      <c r="F114" s="19">
        <f t="shared" si="24"/>
        <v>0</v>
      </c>
      <c r="G114" s="19">
        <f t="shared" ref="G114:N114" si="25">G68-(G14+G15+G16+G113)</f>
        <v>0</v>
      </c>
      <c r="H114" s="19">
        <f t="shared" si="25"/>
        <v>0</v>
      </c>
      <c r="I114" s="19">
        <f t="shared" si="25"/>
        <v>0</v>
      </c>
      <c r="J114" s="19">
        <f t="shared" si="25"/>
        <v>0</v>
      </c>
      <c r="K114" s="19">
        <f t="shared" si="25"/>
        <v>0</v>
      </c>
      <c r="L114" s="19">
        <f t="shared" si="25"/>
        <v>0</v>
      </c>
      <c r="M114" s="19">
        <f t="shared" si="25"/>
        <v>0</v>
      </c>
      <c r="N114" s="19">
        <f t="shared" si="25"/>
        <v>0</v>
      </c>
      <c r="O114" s="19">
        <f>SUM(C114:N114)</f>
        <v>0</v>
      </c>
      <c r="P114" s="5"/>
      <c r="Q114" s="28"/>
      <c r="R114" s="5"/>
      <c r="S114" s="5"/>
    </row>
    <row r="115" spans="1:19" ht="15.75" x14ac:dyDescent="0.25">
      <c r="A115" s="14">
        <v>7</v>
      </c>
      <c r="B115" s="25" t="s">
        <v>71</v>
      </c>
      <c r="C115" s="19">
        <f t="shared" ref="C115:F115" si="26">SUM(C14:C17)</f>
        <v>0</v>
      </c>
      <c r="D115" s="19">
        <f t="shared" si="26"/>
        <v>0</v>
      </c>
      <c r="E115" s="19">
        <f t="shared" si="26"/>
        <v>0</v>
      </c>
      <c r="F115" s="19">
        <f t="shared" si="26"/>
        <v>0</v>
      </c>
      <c r="G115" s="19">
        <f t="shared" ref="G115:N115" si="27">SUM(G14:G17)</f>
        <v>0</v>
      </c>
      <c r="H115" s="19">
        <f t="shared" si="27"/>
        <v>0</v>
      </c>
      <c r="I115" s="19">
        <f t="shared" si="27"/>
        <v>0</v>
      </c>
      <c r="J115" s="19">
        <f t="shared" si="27"/>
        <v>0</v>
      </c>
      <c r="K115" s="19">
        <f t="shared" si="27"/>
        <v>0</v>
      </c>
      <c r="L115" s="19">
        <f t="shared" si="27"/>
        <v>0</v>
      </c>
      <c r="M115" s="19">
        <f t="shared" si="27"/>
        <v>0</v>
      </c>
      <c r="N115" s="19">
        <f t="shared" si="27"/>
        <v>0</v>
      </c>
      <c r="O115" s="19">
        <f>SUM(C115:N115)</f>
        <v>0</v>
      </c>
      <c r="P115" s="5"/>
      <c r="Q115" s="5"/>
      <c r="R115" s="5"/>
      <c r="S115" s="5"/>
    </row>
    <row r="116" spans="1:19" ht="15.75" x14ac:dyDescent="0.25">
      <c r="A116" s="14">
        <v>8</v>
      </c>
      <c r="B116" s="25" t="s">
        <v>72</v>
      </c>
      <c r="C116" s="19">
        <f>(N7*2000)+(N8*1500)</f>
        <v>0</v>
      </c>
      <c r="D116" s="19">
        <f>(N7*2000)+(N8*1500)</f>
        <v>0</v>
      </c>
      <c r="E116" s="19">
        <f>(N7*2000)+(N8*1500)</f>
        <v>0</v>
      </c>
      <c r="F116" s="19">
        <f>(N7*2000)+(N8*1500)</f>
        <v>0</v>
      </c>
      <c r="G116" s="19">
        <f>(N7*2000)+(N8*1500)</f>
        <v>0</v>
      </c>
      <c r="H116" s="19">
        <f>(N7*2000)+(N8*1500)</f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f>SUM(C116:N116)</f>
        <v>0</v>
      </c>
      <c r="P116" s="5"/>
      <c r="Q116" s="5"/>
      <c r="R116" s="5"/>
      <c r="S116" s="5"/>
    </row>
    <row r="117" spans="1:19" ht="15.75" x14ac:dyDescent="0.25">
      <c r="A117" s="14">
        <v>9</v>
      </c>
      <c r="B117" s="25" t="s">
        <v>73</v>
      </c>
      <c r="C117" s="19">
        <f>C112+C113</f>
        <v>0</v>
      </c>
      <c r="D117" s="19">
        <f t="shared" ref="D117:N117" si="28">D112+D113</f>
        <v>0</v>
      </c>
      <c r="E117" s="19">
        <f t="shared" si="28"/>
        <v>0</v>
      </c>
      <c r="F117" s="19">
        <f t="shared" si="28"/>
        <v>0</v>
      </c>
      <c r="G117" s="19">
        <f t="shared" si="28"/>
        <v>0</v>
      </c>
      <c r="H117" s="19">
        <f>N112+H113</f>
        <v>0</v>
      </c>
      <c r="I117" s="19">
        <f t="shared" si="28"/>
        <v>0</v>
      </c>
      <c r="J117" s="19">
        <f t="shared" si="28"/>
        <v>0</v>
      </c>
      <c r="K117" s="19">
        <f t="shared" si="28"/>
        <v>0</v>
      </c>
      <c r="L117" s="19">
        <f t="shared" si="28"/>
        <v>0</v>
      </c>
      <c r="M117" s="19">
        <f t="shared" si="28"/>
        <v>0</v>
      </c>
      <c r="N117" s="19">
        <f t="shared" si="28"/>
        <v>0</v>
      </c>
      <c r="O117" s="19">
        <f>SUM(C117:N117)</f>
        <v>0</v>
      </c>
      <c r="P117" s="5"/>
      <c r="Q117" s="5"/>
      <c r="R117" s="5"/>
      <c r="S117" s="5"/>
    </row>
    <row r="118" spans="1:19" x14ac:dyDescent="0.25">
      <c r="A118" s="14">
        <v>10</v>
      </c>
      <c r="B118" s="24" t="s">
        <v>74</v>
      </c>
      <c r="C118" s="29">
        <f>C109-C114</f>
        <v>0</v>
      </c>
      <c r="D118" s="29">
        <f t="shared" ref="D118:N118" si="29">D109-D114</f>
        <v>0</v>
      </c>
      <c r="E118" s="29">
        <f t="shared" si="29"/>
        <v>0</v>
      </c>
      <c r="F118" s="29">
        <f t="shared" si="29"/>
        <v>0</v>
      </c>
      <c r="G118" s="29">
        <f t="shared" si="29"/>
        <v>0</v>
      </c>
      <c r="H118" s="29">
        <f t="shared" si="29"/>
        <v>0</v>
      </c>
      <c r="I118" s="29">
        <f t="shared" si="29"/>
        <v>0</v>
      </c>
      <c r="J118" s="29">
        <f t="shared" si="29"/>
        <v>0</v>
      </c>
      <c r="K118" s="29">
        <f t="shared" si="29"/>
        <v>0</v>
      </c>
      <c r="L118" s="29">
        <f t="shared" si="29"/>
        <v>0</v>
      </c>
      <c r="M118" s="29">
        <f t="shared" si="29"/>
        <v>0</v>
      </c>
      <c r="N118" s="29">
        <f t="shared" si="29"/>
        <v>0</v>
      </c>
      <c r="O118" s="29">
        <f>SUM(C118:N118)</f>
        <v>0</v>
      </c>
      <c r="P118" s="5"/>
      <c r="Q118" s="5"/>
      <c r="R118" s="5"/>
      <c r="S118" s="5"/>
    </row>
    <row r="119" spans="1:19" ht="26.25" x14ac:dyDescent="0.25">
      <c r="A119" s="14">
        <v>11</v>
      </c>
      <c r="B119" s="24" t="s">
        <v>75</v>
      </c>
      <c r="C119" s="29">
        <f>(C109+C110+C111+C115+C116)-((C117+C114)-C67)</f>
        <v>0</v>
      </c>
      <c r="D119" s="29">
        <f t="shared" ref="D119:F119" si="30">(D109+D110+D111+D115+D116)-((D117+D114)-D67)+C119</f>
        <v>0</v>
      </c>
      <c r="E119" s="29">
        <f t="shared" si="30"/>
        <v>0</v>
      </c>
      <c r="F119" s="29">
        <f t="shared" si="30"/>
        <v>0</v>
      </c>
      <c r="G119" s="29">
        <f t="shared" ref="G119:N119" si="31">(G109+G110+G111+G115+G116)-((G117+G114)-G67)+F119</f>
        <v>0</v>
      </c>
      <c r="H119" s="29">
        <f t="shared" si="31"/>
        <v>0</v>
      </c>
      <c r="I119" s="29">
        <f t="shared" si="31"/>
        <v>0</v>
      </c>
      <c r="J119" s="29">
        <f t="shared" si="31"/>
        <v>0</v>
      </c>
      <c r="K119" s="29">
        <f t="shared" si="31"/>
        <v>0</v>
      </c>
      <c r="L119" s="29">
        <f t="shared" si="31"/>
        <v>0</v>
      </c>
      <c r="M119" s="29">
        <f t="shared" si="31"/>
        <v>0</v>
      </c>
      <c r="N119" s="29">
        <f t="shared" si="31"/>
        <v>0</v>
      </c>
      <c r="O119" s="29">
        <f>(O109+O110+O111+O115+O116)-((O117+O114)-O67)</f>
        <v>0</v>
      </c>
      <c r="P119" s="5"/>
      <c r="Q119" s="5"/>
      <c r="R119" s="5"/>
      <c r="S119" s="5"/>
    </row>
    <row r="120" spans="1:19" ht="16.5" x14ac:dyDescent="0.3">
      <c r="A120" s="5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2"/>
      <c r="P120" s="5"/>
      <c r="Q120" s="5"/>
      <c r="R120" s="5"/>
      <c r="S120" s="5"/>
    </row>
    <row r="121" spans="1:19" ht="54" customHeight="1" x14ac:dyDescent="0.25">
      <c r="A121" s="54" t="s">
        <v>155</v>
      </c>
      <c r="B121" s="43" t="s">
        <v>23</v>
      </c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5"/>
      <c r="Q121" s="5"/>
      <c r="R121" s="5"/>
      <c r="S121" s="5"/>
    </row>
    <row r="122" spans="1:19" ht="10.1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33" customHeight="1" x14ac:dyDescent="0.25">
      <c r="A123" s="54" t="s">
        <v>156</v>
      </c>
      <c r="B123" s="44" t="s">
        <v>77</v>
      </c>
      <c r="C123" s="218"/>
      <c r="D123" s="219"/>
      <c r="E123" s="219"/>
      <c r="F123" s="219"/>
      <c r="G123" s="219"/>
      <c r="H123" s="219"/>
      <c r="I123" s="219"/>
      <c r="J123" s="219"/>
      <c r="K123" s="219"/>
      <c r="L123" s="219"/>
      <c r="M123" s="219"/>
      <c r="N123" s="219"/>
      <c r="O123" s="220"/>
      <c r="P123" s="5"/>
      <c r="Q123" s="5"/>
      <c r="R123" s="5"/>
      <c r="S123" s="5"/>
    </row>
    <row r="124" spans="1:19" ht="10.15" customHeight="1" x14ac:dyDescent="0.25">
      <c r="A124" s="55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"/>
      <c r="Q124" s="5"/>
      <c r="R124" s="5"/>
      <c r="S124" s="5"/>
    </row>
    <row r="125" spans="1:19" ht="38.25" x14ac:dyDescent="0.25">
      <c r="A125" s="54" t="s">
        <v>157</v>
      </c>
      <c r="B125" s="44" t="s">
        <v>29</v>
      </c>
      <c r="C125" s="217"/>
      <c r="D125" s="217"/>
      <c r="E125" s="217"/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5"/>
      <c r="Q125" s="5"/>
      <c r="R125" s="5"/>
      <c r="S125" s="5"/>
    </row>
    <row r="126" spans="1:19" ht="16.5" x14ac:dyDescent="0.3">
      <c r="A126" s="5"/>
      <c r="B126" s="5"/>
      <c r="C126" s="39"/>
      <c r="D126" s="39"/>
      <c r="E126" s="39"/>
      <c r="F126" s="180"/>
      <c r="G126" s="181"/>
      <c r="H126" s="181"/>
      <c r="I126" s="181"/>
      <c r="J126" s="181"/>
      <c r="K126" s="181"/>
      <c r="L126" s="181"/>
      <c r="M126" s="181"/>
      <c r="N126" s="181"/>
      <c r="O126" s="181"/>
      <c r="P126" s="5"/>
      <c r="Q126" s="5"/>
      <c r="R126" s="5"/>
      <c r="S126" s="5"/>
    </row>
    <row r="127" spans="1:19" ht="70.900000000000006" customHeight="1" x14ac:dyDescent="0.25">
      <c r="A127" s="176" t="s">
        <v>78</v>
      </c>
      <c r="B127" s="176"/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5"/>
      <c r="Q127" s="5"/>
      <c r="R127" s="5"/>
      <c r="S127" s="5"/>
    </row>
    <row r="128" spans="1:19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 ht="31.5" customHeight="1" x14ac:dyDescent="0.25">
      <c r="A129" s="5"/>
      <c r="B129" s="175" t="s">
        <v>26</v>
      </c>
      <c r="C129" s="175"/>
      <c r="D129" s="175"/>
      <c r="E129" s="175"/>
      <c r="F129" s="175"/>
      <c r="G129" s="175"/>
      <c r="H129" s="175"/>
      <c r="I129" s="175"/>
      <c r="J129" s="175"/>
      <c r="K129" s="175"/>
      <c r="L129" s="175"/>
      <c r="M129" s="175"/>
      <c r="N129" s="175"/>
      <c r="O129" s="175"/>
      <c r="P129" s="5"/>
      <c r="Q129" s="5"/>
      <c r="R129" s="5"/>
      <c r="S129" s="5"/>
    </row>
    <row r="130" spans="1:19" ht="16.149999999999999" customHeight="1" x14ac:dyDescent="0.3">
      <c r="A130" s="5"/>
      <c r="B130" s="175" t="s">
        <v>27</v>
      </c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36"/>
      <c r="P130" s="5"/>
      <c r="Q130" s="5"/>
      <c r="R130" s="5"/>
      <c r="S130" s="5"/>
    </row>
    <row r="131" spans="1:19" ht="16.5" x14ac:dyDescent="0.3">
      <c r="A131" s="5"/>
      <c r="B131" s="35" t="s">
        <v>28</v>
      </c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5"/>
      <c r="Q131" s="5"/>
      <c r="R131" s="5"/>
      <c r="S131" s="5"/>
    </row>
    <row r="132" spans="1:19" x14ac:dyDescent="0.25">
      <c r="A132" s="5"/>
      <c r="B132" s="33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16.5" x14ac:dyDescent="0.3">
      <c r="A133" s="9"/>
      <c r="B133" s="5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ht="16.5" x14ac:dyDescent="0.3">
      <c r="A134" s="9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6.5" x14ac:dyDescent="0.3">
      <c r="A135" s="9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ht="16.5" x14ac:dyDescent="0.3">
      <c r="A136" s="9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6.5" x14ac:dyDescent="0.3">
      <c r="A137" s="9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ht="16.5" x14ac:dyDescent="0.3">
      <c r="A138" s="9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ht="16.5" x14ac:dyDescent="0.3">
      <c r="A139" s="9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6.5" x14ac:dyDescent="0.3">
      <c r="A140" s="9"/>
      <c r="B140" s="3"/>
    </row>
    <row r="141" spans="1:19" ht="16.5" x14ac:dyDescent="0.3">
      <c r="A141" s="9"/>
    </row>
    <row r="142" spans="1:19" ht="16.5" x14ac:dyDescent="0.3">
      <c r="A142" s="9"/>
    </row>
    <row r="143" spans="1:19" ht="16.5" x14ac:dyDescent="0.3">
      <c r="A143" s="9"/>
    </row>
  </sheetData>
  <sheetProtection algorithmName="SHA-512" hashValue="ZlJW3suLI950YKh/V8KMiheqApms5isU3vvC8GXKFQxovKs/vxBzWyE4iPL0NQoTw5M5GgQDWKa2a5F3HZHsQA==" saltValue="E9JNvLsG9hyg19gkxCxwsQ==" spinCount="100000" sheet="1" objects="1" scenarios="1" formatCells="0" formatRows="0"/>
  <mergeCells count="63">
    <mergeCell ref="B2:N2"/>
    <mergeCell ref="C8:M8"/>
    <mergeCell ref="C7:M7"/>
    <mergeCell ref="C87:S87"/>
    <mergeCell ref="C90:J90"/>
    <mergeCell ref="K90:N90"/>
    <mergeCell ref="O90:O91"/>
    <mergeCell ref="O10:S10"/>
    <mergeCell ref="C12:J12"/>
    <mergeCell ref="K12:N12"/>
    <mergeCell ref="O12:S12"/>
    <mergeCell ref="M10:N10"/>
    <mergeCell ref="B70:S70"/>
    <mergeCell ref="N5:N6"/>
    <mergeCell ref="O5:S6"/>
    <mergeCell ref="A5:M6"/>
    <mergeCell ref="B3:N3"/>
    <mergeCell ref="B130:N130"/>
    <mergeCell ref="A127:B127"/>
    <mergeCell ref="B129:O129"/>
    <mergeCell ref="C127:O127"/>
    <mergeCell ref="C123:O123"/>
    <mergeCell ref="C107:J107"/>
    <mergeCell ref="K107:N107"/>
    <mergeCell ref="O107:O108"/>
    <mergeCell ref="C121:O121"/>
    <mergeCell ref="F126:O126"/>
    <mergeCell ref="C125:O125"/>
    <mergeCell ref="A22:A23"/>
    <mergeCell ref="A24:A25"/>
    <mergeCell ref="A26:A27"/>
    <mergeCell ref="A28:A29"/>
    <mergeCell ref="A7:B8"/>
    <mergeCell ref="A10:L10"/>
    <mergeCell ref="A20:A21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60:A61"/>
    <mergeCell ref="A62:A63"/>
    <mergeCell ref="A64:A65"/>
    <mergeCell ref="A50:A51"/>
    <mergeCell ref="A52:A53"/>
    <mergeCell ref="A54:A55"/>
    <mergeCell ref="A56:A57"/>
    <mergeCell ref="A58:A59"/>
    <mergeCell ref="O72:S72"/>
    <mergeCell ref="M72:M73"/>
    <mergeCell ref="N72:N73"/>
    <mergeCell ref="M71:S71"/>
    <mergeCell ref="A71:A73"/>
    <mergeCell ref="B71:B73"/>
    <mergeCell ref="E72:L72"/>
    <mergeCell ref="C71:L71"/>
    <mergeCell ref="C72:C73"/>
    <mergeCell ref="D72:D73"/>
  </mergeCells>
  <conditionalFormatting sqref="C23:N23">
    <cfRule type="cellIs" dxfId="11" priority="11" operator="greaterThan">
      <formula>C22</formula>
    </cfRule>
    <cfRule type="cellIs" dxfId="10" priority="13" operator="greaterThan">
      <formula>$C$22</formula>
    </cfRule>
  </conditionalFormatting>
  <conditionalFormatting sqref="C21:N21 C63:N65">
    <cfRule type="cellIs" dxfId="9" priority="12" operator="greaterThan">
      <formula>C20</formula>
    </cfRule>
  </conditionalFormatting>
  <conditionalFormatting sqref="C25:N25">
    <cfRule type="cellIs" dxfId="8" priority="10" operator="greaterThan">
      <formula>C24</formula>
    </cfRule>
  </conditionalFormatting>
  <conditionalFormatting sqref="C27:N27">
    <cfRule type="cellIs" dxfId="7" priority="9" operator="greaterThan">
      <formula>C26</formula>
    </cfRule>
  </conditionalFormatting>
  <conditionalFormatting sqref="C29:N29 C31:N31 C33:N33">
    <cfRule type="cellIs" dxfId="6" priority="8" operator="greaterThan">
      <formula>C28</formula>
    </cfRule>
  </conditionalFormatting>
  <conditionalFormatting sqref="C35:N35 C37:N37 C39:N39 C41:N41 C45:N45 C47:N47 C43:N43">
    <cfRule type="cellIs" dxfId="5" priority="7" operator="greaterThan">
      <formula>C34</formula>
    </cfRule>
  </conditionalFormatting>
  <conditionalFormatting sqref="C49:N49 C51:N51 C53:N53">
    <cfRule type="cellIs" dxfId="4" priority="6" operator="greaterThan">
      <formula>C48</formula>
    </cfRule>
  </conditionalFormatting>
  <conditionalFormatting sqref="C55:N55 C57:N57 C59:N59 C61:N61">
    <cfRule type="cellIs" dxfId="3" priority="5" operator="greaterThan">
      <formula>C54</formula>
    </cfRule>
  </conditionalFormatting>
  <conditionalFormatting sqref="O12:S12">
    <cfRule type="containsText" dxfId="2" priority="4" operator="containsText" text="Przekroczono limit wydatków">
      <formula>NOT(ISERROR(SEARCH("Przekroczono limit wydatków",O12)))</formula>
    </cfRule>
  </conditionalFormatting>
  <conditionalFormatting sqref="O5:S8">
    <cfRule type="containsText" dxfId="1" priority="3" operator="containsText" text="Maksymalna liczba osób przewidzianych do zatrudnienia nie może przekroczyć 10">
      <formula>NOT(ISERROR(SEARCH("Maksymalna liczba osób przewidzianych do zatrudnienia nie może przekroczyć 10",O5)))</formula>
    </cfRule>
  </conditionalFormatting>
  <conditionalFormatting sqref="O10:S10">
    <cfRule type="containsText" dxfId="0" priority="2" operator="containsText" text="Maksymalna wartość dotacji inwestycyjnej wynosi">
      <formula>NOT(ISERROR(SEARCH("Maksymalna wartość dotacji inwestycyjnej wynosi",O10)))</formula>
    </cfRule>
  </conditionalFormatting>
  <pageMargins left="0.70866141732283472" right="0.70866141732283472" top="0.94488188976377963" bottom="1.1417322834645669" header="0.31496062992125984" footer="0.31496062992125984"/>
  <pageSetup paperSize="9" scale="55" fitToHeight="0" orientation="landscape" r:id="rId1"/>
  <headerFooter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I. Plan inwestycyjny</vt:lpstr>
      <vt:lpstr>II. Sytuacja ekon-finans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2021-04-07T08:25:48Z</dcterms:modified>
</cp:coreProperties>
</file>